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0" windowWidth="14805" windowHeight="7665" activeTab="1"/>
  </bookViews>
  <sheets>
    <sheet name="機能説明" sheetId="1" r:id="rId1"/>
    <sheet name="SP計算機" sheetId="2" r:id="rId2"/>
    <sheet name="SP計算機2" sheetId="3" r:id="rId3"/>
    <sheet name="SP獲得表" sheetId="4" r:id="rId4"/>
  </sheets>
  <definedNames>
    <definedName name="_xlnm._FilterDatabase" localSheetId="1" hidden="1">'SP計算機'!$B$13:$C$73</definedName>
    <definedName name="_xlnm._FilterDatabase" localSheetId="2" hidden="1">'SP計算機2'!$B$13:$C$73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U43" authorId="0">
      <text>
        <r>
          <rPr>
            <sz val="12"/>
            <rFont val="ＭＳ Ｐゴシック"/>
            <family val="3"/>
          </rPr>
          <t xml:space="preserve">pt 3  かえん斬り 
通常の1.2倍+10ダメージの炎属性攻撃
消費MP  2   </t>
        </r>
      </text>
    </comment>
    <comment ref="W43" authorId="0">
      <text>
        <r>
          <rPr>
            <sz val="12"/>
            <rFont val="ＭＳ Ｐゴシック"/>
            <family val="3"/>
          </rPr>
          <t xml:space="preserve">pt13  ドラゴン斬り
ドラゴン系の敵に1.5倍＋5のダメージ
消費MP  1  </t>
        </r>
      </text>
    </comment>
    <comment ref="Y43" authorId="0">
      <text>
        <r>
          <rPr>
            <sz val="12"/>
            <rFont val="ＭＳ Ｐゴシック"/>
            <family val="3"/>
          </rPr>
          <t xml:space="preserve">pt35 ミラクルソード
通常攻撃をしながら、与えたダメージ×1/4＋20ポイント回復 
消費MP  3  </t>
        </r>
      </text>
    </comment>
    <comment ref="AA43" authorId="0">
      <text>
        <r>
          <rPr>
            <sz val="12"/>
            <rFont val="ＭＳ Ｐゴシック"/>
            <family val="3"/>
          </rPr>
          <t xml:space="preserve">pt58  はやぶさ斬り
敵1体に通常の0.75倍ダメージ×2回
消費MP  4  </t>
        </r>
      </text>
    </comment>
    <comment ref="U15" authorId="0">
      <text>
        <r>
          <rPr>
            <sz val="12"/>
            <rFont val="ＭＳ Ｐゴシック"/>
            <family val="3"/>
          </rPr>
          <t xml:space="preserve">pt 8  かばう(戦士専用) 
約25秒間何度でも、仲間1人の代わりにダメージを受ける。遠くの仲間はかばえない。×でキャンセル可能。
消費MP  0   </t>
        </r>
      </text>
    </comment>
    <comment ref="X15" authorId="0">
      <text>
        <r>
          <rPr>
            <sz val="12"/>
            <rFont val="ＭＳ Ｐゴシック"/>
            <family val="3"/>
          </rPr>
          <t xml:space="preserve">pt 40 ロストアタック
敵1体にダメージを与え、テンション、怒り、防御を解除する
消費MP  4   </t>
        </r>
      </text>
    </comment>
    <comment ref="AA15" authorId="0">
      <text>
        <r>
          <rPr>
            <sz val="12"/>
            <rFont val="ＭＳ Ｐゴシック"/>
            <family val="3"/>
          </rPr>
          <t xml:space="preserve">pt 70  たいあたり(戦士専用)
敵1体にダメージを与え、敵が詠唱中だった行動をやめさせる
消費MP 4   </t>
        </r>
      </text>
    </comment>
    <comment ref="U17" authorId="0">
      <text>
        <r>
          <rPr>
            <sz val="12"/>
            <rFont val="ＭＳ Ｐゴシック"/>
            <family val="3"/>
          </rPr>
          <t xml:space="preserve">pt8  おはらい
仲間1人の呪いを解く  
消費MP  2   </t>
        </r>
      </text>
    </comment>
    <comment ref="W17" authorId="0">
      <text>
        <r>
          <rPr>
            <sz val="12"/>
            <rFont val="ＭＳ Ｐゴシック"/>
            <family val="3"/>
          </rPr>
          <t xml:space="preserve">pt28  マホトラのころも(僧侶専用)
ダメージを受けた量に応じてMPが回復するようになる  
消費MP  2   </t>
        </r>
      </text>
    </comment>
    <comment ref="Y17" authorId="0">
      <text>
        <r>
          <rPr>
            <sz val="12"/>
            <rFont val="ＭＳ Ｐゴシック"/>
            <family val="3"/>
          </rPr>
          <t xml:space="preserve">pt 48  聖女の守り(僧侶専用)  HPが半分以上の状態から即死攻撃を受けてもHP1残る  
消費MP  8   </t>
        </r>
      </text>
    </comment>
    <comment ref="AA17" authorId="0">
      <text>
        <r>
          <rPr>
            <sz val="12"/>
            <rFont val="ＭＳ Ｐゴシック"/>
            <family val="3"/>
          </rPr>
          <t xml:space="preserve">pt 70  天使の守り(僧侶専用)  死んでも直後にHP半分で蘇生する 
消費MP  10   </t>
        </r>
      </text>
    </comment>
    <comment ref="U19" authorId="0">
      <text>
        <r>
          <rPr>
            <sz val="12"/>
            <rFont val="ＭＳ Ｐゴシック"/>
            <family val="3"/>
          </rPr>
          <t xml:space="preserve">pt 8  魔結界
自分の呪文耐性を1段階上げる  
消費MP  5   </t>
        </r>
      </text>
    </comment>
    <comment ref="X19" authorId="0">
      <text>
        <r>
          <rPr>
            <sz val="12"/>
            <rFont val="ＭＳ Ｐゴシック"/>
            <family val="3"/>
          </rPr>
          <t xml:space="preserve">pt38  ぶきみなひかり
敵1匹を1段階攻撃呪文に弱くする 
消費MP  2   </t>
        </r>
      </text>
    </comment>
    <comment ref="Y19" authorId="0">
      <text>
        <r>
          <rPr>
            <sz val="12"/>
            <rFont val="ＭＳ Ｐゴシック"/>
            <family val="3"/>
          </rPr>
          <t xml:space="preserve">pt 46  呪文ぼうそう率アップ
呪文の暴走確率がアップ  
消費MP -   </t>
        </r>
      </text>
    </comment>
    <comment ref="AA19" authorId="0">
      <text>
        <r>
          <rPr>
            <sz val="12"/>
            <rFont val="ＭＳ Ｐゴシック"/>
            <family val="3"/>
          </rPr>
          <t xml:space="preserve">pt 68  魔力息吹(魔使専用)
MPを少しずつ回復 
消費MP  0   </t>
        </r>
      </text>
    </comment>
    <comment ref="U21" authorId="0">
      <text>
        <r>
          <rPr>
            <sz val="12"/>
            <rFont val="ＭＳ Ｐゴシック"/>
            <family val="3"/>
          </rPr>
          <t xml:space="preserve">pt4  ためる(武闘家専用)
テンションを上げる。
2段階目以降は失敗することも  
消費MP  0   </t>
        </r>
      </text>
    </comment>
    <comment ref="W21" authorId="0">
      <text>
        <r>
          <rPr>
            <sz val="12"/>
            <rFont val="ＭＳ Ｐゴシック"/>
            <family val="3"/>
          </rPr>
          <t xml:space="preserve">pt22  心頭滅却
ブレス攻撃の耐性を2段階上昇 
消費MP  2   </t>
        </r>
      </text>
    </comment>
    <comment ref="Y21" authorId="0">
      <text>
        <r>
          <rPr>
            <sz val="12"/>
            <rFont val="ＭＳ Ｐゴシック"/>
            <family val="3"/>
          </rPr>
          <t xml:space="preserve">pt 48  不撓不屈(武闘家専用)
自分の悪い効果を消す 
消費MP  1   </t>
        </r>
      </text>
    </comment>
    <comment ref="AA21" authorId="0">
      <text>
        <r>
          <rPr>
            <sz val="12"/>
            <rFont val="ＭＳ Ｐゴシック"/>
            <family val="3"/>
          </rPr>
          <t>pt 70  おたけび
周囲の敵をひるませる 
消費MP  3</t>
        </r>
      </text>
    </comment>
    <comment ref="AC21" authorId="0">
      <text>
        <r>
          <rPr>
            <sz val="12"/>
            <rFont val="ＭＳ Ｐゴシック"/>
            <family val="3"/>
          </rPr>
          <t xml:space="preserve">pt 90  めいそう(武闘家専用)
自分のHPを80～回復 
消費MP  5   </t>
        </r>
      </text>
    </comment>
    <comment ref="U23" authorId="0">
      <text>
        <r>
          <rPr>
            <sz val="12"/>
            <rFont val="ＭＳ Ｐゴシック"/>
            <family val="3"/>
          </rPr>
          <t xml:space="preserve">pt8  ぬすむ(盗賊専用)
一定確率でアイテムかお金を盗む   
消費MP  0   </t>
        </r>
      </text>
    </comment>
    <comment ref="V23" authorId="0">
      <text>
        <r>
          <rPr>
            <sz val="12"/>
            <rFont val="ＭＳ Ｐゴシック"/>
            <family val="3"/>
          </rPr>
          <t xml:space="preserve">pt18  みやぶる
正体を戦いの記録に書き込む   
消費MP  0   </t>
        </r>
      </text>
    </comment>
    <comment ref="W23" authorId="0">
      <text>
        <r>
          <rPr>
            <sz val="12"/>
            <rFont val="ＭＳ Ｐゴシック"/>
            <family val="3"/>
          </rPr>
          <t xml:space="preserve">pt26  おたからさがし(盗賊専用)
近くの宝の場所を地図上で知らせる   
消費MP  0   </t>
        </r>
      </text>
    </comment>
    <comment ref="Z23" authorId="0">
      <text>
        <r>
          <rPr>
            <sz val="12"/>
            <rFont val="ＭＳ Ｐゴシック"/>
            <family val="3"/>
          </rPr>
          <t xml:space="preserve">pt54  バナナトラップ(盗賊専用)
敵を転ばせる    
消費MP  1   </t>
        </r>
      </text>
    </comment>
    <comment ref="AB23" authorId="0">
      <text>
        <r>
          <rPr>
            <sz val="12"/>
            <rFont val="ＭＳ Ｐゴシック"/>
            <family val="3"/>
          </rPr>
          <t xml:space="preserve">pt78  メガボンバー(盗賊専用)
爆弾で敵を吹っ飛ばして約80ダメージ    
消費MP  6   </t>
        </r>
      </text>
    </comment>
    <comment ref="U25" authorId="0">
      <text>
        <r>
          <rPr>
            <sz val="12"/>
            <rFont val="ＭＳ Ｐゴシック"/>
            <family val="3"/>
          </rPr>
          <t xml:space="preserve">pt4  ボケ
周囲の敵を1回休み状態にし、成功すると自分のテンションアップ     
消費MP  2   </t>
        </r>
      </text>
    </comment>
    <comment ref="W25" authorId="0">
      <text>
        <r>
          <rPr>
            <sz val="12"/>
            <rFont val="ＭＳ Ｐゴシック"/>
            <family val="3"/>
          </rPr>
          <t xml:space="preserve">pt22  ツッコミ
眠り・混乱・マヒ状態になった仲間1人を復活。失敗もある    
消費MP  4   </t>
        </r>
      </text>
    </comment>
    <comment ref="Y25" authorId="0">
      <text>
        <r>
          <rPr>
            <sz val="12"/>
            <rFont val="ＭＳ Ｐゴシック"/>
            <family val="3"/>
          </rPr>
          <t xml:space="preserve">pt46  タップダンス(旅芸人専用)
3分間、みかわし率が通常の2倍程度に上昇    
消費MP  3   </t>
        </r>
      </text>
    </comment>
    <comment ref="AA25" authorId="0">
      <text>
        <r>
          <rPr>
            <sz val="12"/>
            <rFont val="ＭＳ Ｐゴシック"/>
            <family val="3"/>
          </rPr>
          <t xml:space="preserve">pt68  キラージャグリング(旅芸人専用)
複数回攻撃    
消費MP  8   </t>
        </r>
      </text>
    </comment>
    <comment ref="U29" authorId="0">
      <text>
        <r>
          <rPr>
            <sz val="12"/>
            <rFont val="ＭＳ Ｐゴシック"/>
            <family val="3"/>
          </rPr>
          <t xml:space="preserve">pt2  やいばのぼうぎょ
刃で全身を包んで身を守る    
消費MP  3   </t>
        </r>
      </text>
    </comment>
    <comment ref="W29" authorId="0">
      <text>
        <r>
          <rPr>
            <sz val="12"/>
            <rFont val="ＭＳ Ｐゴシック"/>
            <family val="3"/>
          </rPr>
          <t xml:space="preserve">pt22  HPパサー
HPの30%を仲間1人に分け与える     
消費MP  0   </t>
        </r>
      </text>
    </comment>
    <comment ref="Y29" authorId="0">
      <text>
        <r>
          <rPr>
            <sz val="12"/>
            <rFont val="ＭＳ Ｐゴシック"/>
            <family val="3"/>
          </rPr>
          <t xml:space="preserve">p46  におうだち(パラディン専用)
周りの仲間を体を張ってまもる     
消費MP  0   </t>
        </r>
      </text>
    </comment>
    <comment ref="AA29" authorId="0">
      <text>
        <r>
          <rPr>
            <sz val="12"/>
            <rFont val="ＭＳ Ｐゴシック"/>
            <family val="3"/>
          </rPr>
          <t xml:space="preserve">pt68  ヘヴィチャージ(パラディン専用)
自分の重さをアップ     
消費MP  4   </t>
        </r>
      </text>
    </comment>
    <comment ref="U31" authorId="0">
      <text>
        <r>
          <rPr>
            <sz val="12"/>
            <rFont val="ＭＳ Ｐゴシック"/>
            <family val="3"/>
          </rPr>
          <t xml:space="preserve">pt4  ファイアフォース(魔法戦士専用)
攻撃が炎属性になる     
消費MP  2   </t>
        </r>
      </text>
    </comment>
    <comment ref="W31" authorId="0">
      <text>
        <r>
          <rPr>
            <sz val="12"/>
            <rFont val="ＭＳ Ｐゴシック"/>
            <family val="3"/>
          </rPr>
          <t xml:space="preserve">pt16  アイスフォース(魔法戦士専用)
攻撃が氷属性になる     
消費MP  2 </t>
        </r>
      </text>
    </comment>
    <comment ref="Y31" authorId="0">
      <text>
        <r>
          <rPr>
            <sz val="12"/>
            <rFont val="ＭＳ Ｐゴシック"/>
            <family val="3"/>
          </rPr>
          <t xml:space="preserve">pt32  ストームフォース(魔法戦士専用)
攻撃が風属性になる     
消費MP  2  </t>
        </r>
      </text>
    </comment>
    <comment ref="AA31" authorId="0">
      <text>
        <r>
          <rPr>
            <sz val="12"/>
            <rFont val="ＭＳ Ｐゴシック"/>
            <family val="3"/>
          </rPr>
          <t>pt55  ダークフォース(魔法戦士専用)
攻撃が闇属性になる     
消費MP  2</t>
        </r>
      </text>
    </comment>
    <comment ref="AB31" authorId="0">
      <text>
        <r>
          <rPr>
            <sz val="12"/>
            <rFont val="ＭＳ Ｐゴシック"/>
            <family val="3"/>
          </rPr>
          <t>p68  ＭＰパサー(魔法戦士専用)
MP38を仲間に分け与える     
消費MP  38</t>
        </r>
      </text>
    </comment>
    <comment ref="U33" authorId="0">
      <text>
        <r>
          <rPr>
            <sz val="12"/>
            <rFont val="ＭＳ Ｐゴシック"/>
            <family val="3"/>
          </rPr>
          <t xml:space="preserve">pt2  みのがす
弱い敵を逃がす     
消費MP  2   </t>
        </r>
      </text>
    </comment>
    <comment ref="W33" authorId="0">
      <text>
        <r>
          <rPr>
            <sz val="12"/>
            <rFont val="ＭＳ Ｐゴシック"/>
            <family val="3"/>
          </rPr>
          <t xml:space="preserve">pt22  てなづける(レンジャー専用)
モンスターを魅了する     
消費MP  0   </t>
        </r>
      </text>
    </comment>
    <comment ref="Y33" authorId="0">
      <text>
        <r>
          <rPr>
            <sz val="12"/>
            <rFont val="ＭＳ Ｐゴシック"/>
            <family val="3"/>
          </rPr>
          <t xml:space="preserve">pt46  メタルトラップ(レンジャー専用)
逃げそうな敵を足止め 
消費MP  1   </t>
        </r>
      </text>
    </comment>
    <comment ref="AA33" authorId="0">
      <text>
        <r>
          <rPr>
            <sz val="12"/>
            <rFont val="ＭＳ Ｐゴシック"/>
            <family val="3"/>
          </rPr>
          <t xml:space="preserve">pt68  まもりのきり(レンジャー専用)
ブレス攻撃を1回無効に    
消費MP  5   </t>
        </r>
      </text>
    </comment>
    <comment ref="U37" authorId="0">
      <text>
        <r>
          <rPr>
            <sz val="12"/>
            <rFont val="ＭＳ Ｐゴシック"/>
            <family val="3"/>
          </rPr>
          <t xml:space="preserve">pt4  サインぜめ(スーパースター専用)
敵1体を攻撃    
消費MP  -  （25G）   </t>
        </r>
      </text>
    </comment>
    <comment ref="W37" authorId="0">
      <text>
        <r>
          <rPr>
            <sz val="12"/>
            <rFont val="ＭＳ Ｐゴシック"/>
            <family val="3"/>
          </rPr>
          <t xml:space="preserve">pt16  スキャンダル(スーパースター専用)
周囲の敵の目をくらませる     
消費MP  6   </t>
        </r>
      </text>
    </comment>
    <comment ref="Y37" authorId="0">
      <text>
        <r>
          <rPr>
            <sz val="12"/>
            <rFont val="ＭＳ Ｐゴシック"/>
            <family val="3"/>
          </rPr>
          <t xml:space="preserve">pt32  メイクアップ(スーパースター専用)
周囲の敵が見とれやすくなる     
消費MP  2   </t>
        </r>
      </text>
    </comment>
    <comment ref="AA37" authorId="0">
      <text>
        <r>
          <rPr>
            <sz val="12"/>
            <rFont val="ＭＳ Ｐゴシック"/>
            <family val="3"/>
          </rPr>
          <t xml:space="preserve">pt55  ボディーガード呼び(スーパースター専用)
敵の攻撃を一定時間防ぐ    
消費MP  -  （250G）   </t>
        </r>
      </text>
    </comment>
    <comment ref="AC37" authorId="0">
      <text>
        <r>
          <rPr>
            <sz val="12"/>
            <rFont val="ＭＳ Ｐゴシック"/>
            <family val="3"/>
          </rPr>
          <t xml:space="preserve">pt82  ベストスマイル(スーパースター専用)
経験値アップ     
消費MP  12   </t>
        </r>
      </text>
    </comment>
    <comment ref="U27" authorId="0">
      <text>
        <r>
          <rPr>
            <sz val="12"/>
            <rFont val="ＭＳ Ｐゴシック"/>
            <family val="3"/>
          </rPr>
          <t xml:space="preserve">pt4  とうこん討ち(バトルマスター専用)
ダメージを与えてテンションアップ    
消費MP  2   </t>
        </r>
      </text>
    </comment>
    <comment ref="X27" authorId="0">
      <text>
        <r>
          <rPr>
            <sz val="12"/>
            <rFont val="ＭＳ Ｐゴシック"/>
            <family val="3"/>
          </rPr>
          <t xml:space="preserve">pt22  すてみ(バトルマスター専用)
攻撃が上昇し、守りが下がる    
消費MP  4   </t>
        </r>
      </text>
    </comment>
    <comment ref="Z27" authorId="0">
      <text>
        <r>
          <rPr>
            <sz val="12"/>
            <rFont val="ＭＳ Ｐゴシック"/>
            <family val="3"/>
          </rPr>
          <t xml:space="preserve">pt42  もろば斬り(バトルマスター専用)
大ダメージを与え自分もダメージ    
消費MP  0   </t>
        </r>
      </text>
    </comment>
    <comment ref="AB27" authorId="0">
      <text>
        <r>
          <rPr>
            <sz val="12"/>
            <rFont val="ＭＳ Ｐゴシック"/>
            <family val="3"/>
          </rPr>
          <t xml:space="preserve">pt68  無心こうげき(バトルマスター専用)
敵1体を攻撃   
消費MP  5   </t>
        </r>
      </text>
    </comment>
    <comment ref="U35" authorId="0">
      <text>
        <r>
          <rPr>
            <sz val="12"/>
            <rFont val="ＭＳ Ｐゴシック"/>
            <family val="3"/>
          </rPr>
          <t xml:space="preserve">pt4  いやしの雨(賢者専用)
仲間をいやす雨を降らせる      
消費MP  6   </t>
        </r>
      </text>
    </comment>
    <comment ref="X35" authorId="0">
      <text>
        <r>
          <rPr>
            <sz val="12"/>
            <rFont val="ＭＳ Ｐゴシック"/>
            <family val="3"/>
          </rPr>
          <t xml:space="preserve">pt22  魔導の書(賢者専用)
悪い効果にかかりやすくする      
消費MP  4   </t>
        </r>
      </text>
    </comment>
    <comment ref="AA35" authorId="0">
      <text>
        <r>
          <rPr>
            <sz val="12"/>
            <rFont val="ＭＳ Ｐゴシック"/>
            <family val="3"/>
          </rPr>
          <t xml:space="preserve">pt55  しんぴのさとり(賢者専用)
攻撃呪文と回復呪文の効果が1段階上昇      
消費MP  12   </t>
        </r>
      </text>
    </comment>
    <comment ref="U45" authorId="0">
      <text>
        <r>
          <rPr>
            <sz val="12"/>
            <rFont val="ＭＳ Ｐゴシック"/>
            <family val="3"/>
          </rPr>
          <t xml:space="preserve">pt3  ブレードガード
3分間、武器ガード率が+20%程度上昇      
消費MP  2   </t>
        </r>
      </text>
    </comment>
    <comment ref="W45" authorId="0">
      <text>
        <r>
          <rPr>
            <sz val="12"/>
            <rFont val="ＭＳ Ｐゴシック"/>
            <family val="3"/>
          </rPr>
          <t xml:space="preserve">pt13  ドラゴンスラッシュ
ドラゴン系の敵に1.5倍＋5のダメージ       
消費MP  1   </t>
        </r>
      </text>
    </comment>
    <comment ref="Y45" authorId="0">
      <text>
        <r>
          <rPr>
            <sz val="12"/>
            <rFont val="ＭＳ Ｐゴシック"/>
            <family val="3"/>
          </rPr>
          <t xml:space="preserve">pt35  ぶんまわし
周囲の敵全員に1.0倍攻撃      
消費MP  4   </t>
        </r>
      </text>
    </comment>
    <comment ref="AB45" authorId="0">
      <text>
        <r>
          <rPr>
            <sz val="12"/>
            <rFont val="ＭＳ Ｐゴシック"/>
            <family val="3"/>
          </rPr>
          <t xml:space="preserve">pt76  フリーズブレード
周囲の敵に氷属性の70～119ダメージ       
消費MP  8   </t>
        </r>
      </text>
    </comment>
    <comment ref="V47" authorId="0">
      <text>
        <r>
          <rPr>
            <sz val="12"/>
            <rFont val="ＭＳ Ｐゴシック"/>
            <family val="3"/>
          </rPr>
          <t xml:space="preserve">pt 7  たいぼく斬
植物系の敵に1.5倍＋5のダメージ  
消費MP  1   </t>
        </r>
      </text>
    </comment>
    <comment ref="X47" authorId="0">
      <text>
        <r>
          <rPr>
            <sz val="12"/>
            <rFont val="ＭＳ Ｐゴシック"/>
            <family val="3"/>
          </rPr>
          <t xml:space="preserve">pt 22  蒼天魔斬
敵1匹に1.3倍ダメージ＋20%程度の確率でマヒの追加効果 
消費MP  3   </t>
        </r>
      </text>
    </comment>
    <comment ref="Z47" authorId="0">
      <text>
        <r>
          <rPr>
            <sz val="12"/>
            <rFont val="ＭＳ Ｐゴシック"/>
            <family val="3"/>
          </rPr>
          <t xml:space="preserve">pt 42  かぶと割り
敵1匹に1.0倍攻撃、10%程度の確率でルカニの追加効果 
消費MP  4   </t>
        </r>
      </text>
    </comment>
    <comment ref="AB47" authorId="0">
      <text>
        <r>
          <rPr>
            <sz val="12"/>
            <rFont val="ＭＳ Ｐゴシック"/>
            <family val="3"/>
          </rPr>
          <t xml:space="preserve">pt76  まじん斬り 
約50%の確率で会心の一撃
消費MP  8   </t>
        </r>
      </text>
    </comment>
    <comment ref="AD15" authorId="0">
      <text>
        <r>
          <rPr>
            <sz val="12"/>
            <rFont val="ＭＳ Ｐゴシック"/>
            <family val="3"/>
          </rPr>
          <t xml:space="preserve">pt 100  やいばくだき(戦士専用)
敵1体にダメージを与え、たまに攻撃力を1段階下げる
消費MP  4   </t>
        </r>
      </text>
    </comment>
    <comment ref="AD17" authorId="0">
      <text>
        <r>
          <rPr>
            <sz val="12"/>
            <rFont val="ＭＳ Ｐゴシック"/>
            <family val="3"/>
          </rPr>
          <t xml:space="preserve">pt100  聖なる祈り(僧侶専用)
回復呪文の効果が2倍、効果1分間。
リホイミや必殺の効果は変わらない  
消費MP  8   </t>
        </r>
      </text>
    </comment>
    <comment ref="AD19" authorId="0">
      <text>
        <r>
          <rPr>
            <sz val="12"/>
            <rFont val="ＭＳ Ｐゴシック"/>
            <family val="3"/>
          </rPr>
          <t xml:space="preserve">pt 100  魔力覚醒(魔使専用)
攻撃呪文のダメージが約1分間約2倍になる  
消費MP  10 </t>
        </r>
      </text>
    </comment>
    <comment ref="AD21" authorId="0">
      <text>
        <r>
          <rPr>
            <sz val="12"/>
            <rFont val="ＭＳ Ｐゴシック"/>
            <family val="3"/>
          </rPr>
          <t xml:space="preserve">pt100  ためる弐(武闘家専用)
テンションを2段階上げる 
消費MP  5   </t>
        </r>
      </text>
    </comment>
    <comment ref="AD23" authorId="0">
      <text>
        <r>
          <rPr>
            <sz val="12"/>
            <rFont val="ＭＳ Ｐゴシック"/>
            <family val="3"/>
          </rPr>
          <t xml:space="preserve">pt100  しんだふり
敵から狙われなくなる    
消費MP  4   </t>
        </r>
      </text>
    </comment>
    <comment ref="AD25" authorId="0">
      <text>
        <r>
          <rPr>
            <sz val="12"/>
            <rFont val="ＭＳ Ｐゴシック"/>
            <family val="3"/>
          </rPr>
          <t xml:space="preserve">pt100  ハッスルダンス(旅芸人専用)
周囲の仲間を70～回復    
消費MP  8   </t>
        </r>
      </text>
    </comment>
    <comment ref="AD27" authorId="0">
      <text>
        <r>
          <rPr>
            <sz val="12"/>
            <rFont val="ＭＳ Ｐゴシック"/>
            <family val="3"/>
          </rPr>
          <t xml:space="preserve">pt100  天下無双(バトルマスター専用)
右手攻撃の0.5倍のダメージを6回   
消費MP  8   </t>
        </r>
      </text>
    </comment>
    <comment ref="AD29" authorId="0">
      <text>
        <r>
          <rPr>
            <sz val="12"/>
            <rFont val="ＭＳ Ｐゴシック"/>
            <family val="3"/>
          </rPr>
          <t xml:space="preserve">pt100  大ぼうぎょ(パラディン専用)
受けるダメージが1/2になる     
消費MP  8   </t>
        </r>
      </text>
    </comment>
    <comment ref="AD31" authorId="0">
      <text>
        <r>
          <rPr>
            <sz val="12"/>
            <rFont val="ＭＳ Ｐゴシック"/>
            <family val="3"/>
          </rPr>
          <t>pt100  ライトフォース(魔法戦士専用)
攻撃が光属性になる     
消費MP  2</t>
        </r>
      </text>
    </comment>
    <comment ref="AD33" authorId="0">
      <text>
        <r>
          <rPr>
            <sz val="12"/>
            <rFont val="ＭＳ Ｐゴシック"/>
            <family val="3"/>
          </rPr>
          <t xml:space="preserve">pt100  オオカミアタック(レンジャー専用)
オオカミが2回攻撃する     
消費MP  6   </t>
        </r>
      </text>
    </comment>
    <comment ref="AD35" authorId="0">
      <text>
        <r>
          <rPr>
            <sz val="12"/>
            <rFont val="ＭＳ Ｐゴシック"/>
            <family val="3"/>
          </rPr>
          <t xml:space="preserve">pt100  零の洗礼(賢者専用)
敵にかかっている良い効果を消す     
消費MP  10   </t>
        </r>
      </text>
    </comment>
    <comment ref="AD37" authorId="0">
      <text>
        <r>
          <rPr>
            <sz val="12"/>
            <rFont val="ＭＳ Ｐゴシック"/>
            <family val="3"/>
          </rPr>
          <t>pt100  ゴールドシャワー(スーパースター専用)
敵全体に大ダメージ     
消費MP  -   （1000G）</t>
        </r>
      </text>
    </comment>
    <comment ref="AD43" authorId="0">
      <text>
        <r>
          <rPr>
            <sz val="12"/>
            <rFont val="ＭＳ Ｐゴシック"/>
            <family val="3"/>
          </rPr>
          <t xml:space="preserve">pt100 ギガスラッシュ
前方の敵全体に140～180の光属性ダメージ
消費MP  15  </t>
        </r>
      </text>
    </comment>
    <comment ref="AD45" authorId="0">
      <text>
        <r>
          <rPr>
            <sz val="12"/>
            <rFont val="ＭＳ Ｐゴシック"/>
            <family val="3"/>
          </rPr>
          <t xml:space="preserve">pt100  渾身斬り
敵1匹に通常の1.5倍のダメージ       
消費MP  3   </t>
        </r>
      </text>
    </comment>
    <comment ref="AD47" authorId="0">
      <text>
        <r>
          <rPr>
            <sz val="12"/>
            <rFont val="ＭＳ Ｐゴシック"/>
            <family val="3"/>
          </rPr>
          <t xml:space="preserve">pt 100  オノむそう
周囲の敵に、通常の1 or 1.25倍のダメージ 
消費MP  8   </t>
        </r>
      </text>
    </comment>
    <comment ref="AF49" authorId="0">
      <text>
        <r>
          <rPr>
            <sz val="9"/>
            <rFont val="ＭＳ Ｐゴシック"/>
            <family val="3"/>
          </rPr>
          <t xml:space="preserve">CT4秒
与えるダメージと引き換えに受けるダメージを減らす
</t>
        </r>
      </text>
    </comment>
    <comment ref="AF43" authorId="0">
      <text>
        <r>
          <rPr>
            <sz val="9"/>
            <rFont val="ＭＳ Ｐゴシック"/>
            <family val="3"/>
          </rPr>
          <t xml:space="preserve">CT45秒
4回攻撃
</t>
        </r>
      </text>
    </comment>
    <comment ref="AF45" authorId="0">
      <text>
        <r>
          <rPr>
            <sz val="9"/>
            <rFont val="ＭＳ Ｐゴシック"/>
            <family val="3"/>
          </rPr>
          <t xml:space="preserve">CT60秒
範囲攻撃　爆発属性
</t>
        </r>
      </text>
    </comment>
    <comment ref="AF47" authorId="0">
      <text>
        <r>
          <rPr>
            <sz val="9"/>
            <rFont val="ＭＳ Ｐゴシック"/>
            <family val="3"/>
          </rPr>
          <t>CT90秒
単体攻撃　守備力とすばやさを一段階ダウンさせる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F57" authorId="0">
      <text>
        <r>
          <rPr>
            <sz val="9"/>
            <rFont val="ＭＳ Ｐゴシック"/>
            <family val="3"/>
          </rPr>
          <t xml:space="preserve">CT45秒
4回攻撃
</t>
        </r>
      </text>
    </comment>
    <comment ref="AF63" authorId="0">
      <text>
        <r>
          <rPr>
            <sz val="9"/>
            <rFont val="ＭＳ Ｐゴシック"/>
            <family val="3"/>
          </rPr>
          <t xml:space="preserve">CT60秒
単体攻撃
</t>
        </r>
      </text>
    </comment>
    <comment ref="AF69" authorId="0">
      <text>
        <r>
          <rPr>
            <sz val="9"/>
            <rFont val="ＭＳ Ｐゴシック"/>
            <family val="3"/>
          </rPr>
          <t xml:space="preserve">CT120秒
単体攻撃　ひるませ効果
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F59" authorId="0">
      <text>
        <r>
          <rPr>
            <sz val="9"/>
            <rFont val="ＭＳ Ｐゴシック"/>
            <family val="3"/>
          </rPr>
          <t xml:space="preserve">CT90秒
呪文詠唱速度アップ
</t>
        </r>
      </text>
    </comment>
    <comment ref="AF51" authorId="0">
      <text>
        <r>
          <rPr>
            <sz val="9"/>
            <rFont val="ＭＳ Ｐゴシック"/>
            <family val="3"/>
          </rPr>
          <t xml:space="preserve">CT60秒
呪文暴走率アップの魔法陣をひく
</t>
        </r>
      </text>
    </comment>
    <comment ref="AF61" authorId="0">
      <text>
        <r>
          <rPr>
            <sz val="9"/>
            <rFont val="ＭＳ Ｐゴシック"/>
            <family val="3"/>
          </rPr>
          <t xml:space="preserve">CT90秒
武器ガード率アップ
</t>
        </r>
      </text>
    </comment>
    <comment ref="AF53" authorId="0">
      <text>
        <r>
          <rPr>
            <sz val="9"/>
            <rFont val="ＭＳ Ｐゴシック"/>
            <family val="3"/>
          </rPr>
          <t xml:space="preserve">CT60秒
単体攻撃　混乱＆マヒ効果
</t>
        </r>
      </text>
    </comment>
    <comment ref="AF55" authorId="0">
      <text>
        <r>
          <rPr>
            <sz val="9"/>
            <rFont val="ＭＳ Ｐゴシック"/>
            <family val="3"/>
          </rPr>
          <t xml:space="preserve">CT60秒
範囲攻撃　雷属性
</t>
        </r>
      </text>
    </comment>
    <comment ref="AF65" authorId="0">
      <text>
        <r>
          <rPr>
            <sz val="9"/>
            <rFont val="ＭＳ Ｐゴシック"/>
            <family val="3"/>
          </rPr>
          <t xml:space="preserve">CT60秒
範囲攻撃　魅了効果
</t>
        </r>
      </text>
    </comment>
    <comment ref="AF71" authorId="0">
      <text>
        <r>
          <rPr>
            <sz val="9"/>
            <rFont val="ＭＳ Ｐゴシック"/>
            <family val="3"/>
          </rPr>
          <t>CT60秒
敵ランダム攻撃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F73" authorId="0">
      <text>
        <r>
          <rPr>
            <sz val="9"/>
            <rFont val="ＭＳ Ｐゴシック"/>
            <family val="3"/>
          </rPr>
          <t xml:space="preserve">CT60秒
範囲攻撃　氷属性
</t>
        </r>
      </text>
    </comment>
    <comment ref="AF67" authorId="0">
      <text>
        <r>
          <rPr>
            <sz val="9"/>
            <rFont val="ＭＳ Ｐゴシック"/>
            <family val="3"/>
          </rPr>
          <t xml:space="preserve">CT90
少しずつHP回復
</t>
        </r>
      </text>
    </comment>
    <comment ref="AE15" authorId="0">
      <text>
        <r>
          <rPr>
            <sz val="9"/>
            <rFont val="ＭＳ Ｐゴシック"/>
            <family val="3"/>
          </rPr>
          <t>かばう中のダメージを減らす</t>
        </r>
      </text>
    </comment>
    <comment ref="AF25" authorId="0">
      <text>
        <r>
          <rPr>
            <sz val="9"/>
            <rFont val="ＭＳ Ｐゴシック"/>
            <family val="3"/>
          </rPr>
          <t>CT15秒
周囲の味方にツッコミ効果？</t>
        </r>
      </text>
    </comment>
    <comment ref="AE29" authorId="0">
      <text>
        <r>
          <rPr>
            <sz val="9"/>
            <rFont val="ＭＳ Ｐゴシック"/>
            <family val="3"/>
          </rPr>
          <t xml:space="preserve">におうだち中のダメージを減らす
</t>
        </r>
      </text>
    </comment>
    <comment ref="AG15" authorId="0">
      <text>
        <r>
          <rPr>
            <b/>
            <sz val="9"/>
            <rFont val="ＭＳ Ｐゴシック"/>
            <family val="3"/>
          </rPr>
          <t>大ダメージを与え　敵をふっとばす　MP4　CT90</t>
        </r>
        <r>
          <rPr>
            <sz val="9"/>
            <rFont val="ＭＳ Ｐゴシック"/>
            <family val="3"/>
          </rPr>
          <t xml:space="preserve">
</t>
        </r>
      </text>
    </comment>
    <comment ref="AG17" authorId="0">
      <text>
        <r>
          <rPr>
            <b/>
            <sz val="9"/>
            <rFont val="ＭＳ Ｐゴシック"/>
            <family val="3"/>
          </rPr>
          <t>聖なる光で　ダメージを与える　MP4　CT60</t>
        </r>
        <r>
          <rPr>
            <sz val="9"/>
            <rFont val="ＭＳ Ｐゴシック"/>
            <family val="3"/>
          </rPr>
          <t xml:space="preserve">
</t>
        </r>
      </text>
    </comment>
    <comment ref="AG19" authorId="0">
      <text>
        <r>
          <rPr>
            <b/>
            <sz val="9"/>
            <rFont val="ＭＳ Ｐゴシック"/>
            <family val="3"/>
          </rPr>
          <t xml:space="preserve">周囲を巻き込む　巨大な氷の柱が　敵に突きささる MP24　CT45
</t>
        </r>
        <r>
          <rPr>
            <sz val="9"/>
            <rFont val="ＭＳ Ｐゴシック"/>
            <family val="3"/>
          </rPr>
          <t xml:space="preserve">
</t>
        </r>
      </text>
    </comment>
    <comment ref="AG21" authorId="0">
      <text>
        <r>
          <rPr>
            <b/>
            <sz val="9"/>
            <rFont val="ＭＳ Ｐゴシック"/>
            <family val="3"/>
          </rPr>
          <t>無我の境地で　MPをかなり回復　MP0　CT180</t>
        </r>
        <r>
          <rPr>
            <sz val="9"/>
            <rFont val="ＭＳ Ｐゴシック"/>
            <family val="3"/>
          </rPr>
          <t xml:space="preserve">
</t>
        </r>
      </text>
    </comment>
    <comment ref="AG23" authorId="0">
      <text>
        <r>
          <rPr>
            <b/>
            <sz val="9"/>
            <rFont val="ＭＳ Ｐゴシック"/>
            <family val="3"/>
          </rPr>
          <t xml:space="preserve">威力がアップしたバクダンをおく　MP6　CT60
</t>
        </r>
        <r>
          <rPr>
            <sz val="9"/>
            <rFont val="ＭＳ Ｐゴシック"/>
            <family val="3"/>
          </rPr>
          <t xml:space="preserve">
</t>
        </r>
      </text>
    </comment>
    <comment ref="AG25" authorId="0">
      <text>
        <r>
          <rPr>
            <b/>
            <sz val="9"/>
            <rFont val="ＭＳ Ｐゴシック"/>
            <family val="3"/>
          </rPr>
          <t xml:space="preserve">鬼神のごとく鉄球をなげつける　MP8　CT90
</t>
        </r>
        <r>
          <rPr>
            <sz val="9"/>
            <rFont val="ＭＳ Ｐゴシック"/>
            <family val="3"/>
          </rPr>
          <t xml:space="preserve">
</t>
        </r>
      </text>
    </comment>
    <comment ref="AG27" authorId="0">
      <text>
        <r>
          <rPr>
            <b/>
            <sz val="9"/>
            <rFont val="ＭＳ Ｐゴシック"/>
            <family val="3"/>
          </rPr>
          <t xml:space="preserve">なぐられるとテンショナアップ　MP8　CT90
</t>
        </r>
        <r>
          <rPr>
            <sz val="9"/>
            <rFont val="ＭＳ Ｐゴシック"/>
            <family val="3"/>
          </rPr>
          <t xml:space="preserve">
</t>
        </r>
      </text>
    </comment>
    <comment ref="AG29" authorId="0">
      <text>
        <r>
          <rPr>
            <b/>
            <sz val="9"/>
            <rFont val="ＭＳ Ｐゴシック"/>
            <family val="3"/>
          </rPr>
          <t xml:space="preserve">周囲の敵を滅する星雲のかがやき　MP6　CT90
</t>
        </r>
      </text>
    </comment>
    <comment ref="AG31" authorId="0">
      <text>
        <r>
          <rPr>
            <b/>
            <sz val="9"/>
            <rFont val="ＭＳ Ｐゴシック"/>
            <family val="3"/>
          </rPr>
          <t xml:space="preserve">ダメージを与え全耐性ダウン　MP4　CT90
</t>
        </r>
        <r>
          <rPr>
            <sz val="9"/>
            <rFont val="ＭＳ Ｐゴシック"/>
            <family val="3"/>
          </rPr>
          <t xml:space="preserve">
</t>
        </r>
      </text>
    </comment>
    <comment ref="AG33" authorId="0">
      <text>
        <r>
          <rPr>
            <b/>
            <sz val="9"/>
            <rFont val="ＭＳ Ｐゴシック"/>
            <family val="3"/>
          </rPr>
          <t xml:space="preserve">暗黒のきりで相手を弱らせる　MP4　CT90
</t>
        </r>
      </text>
    </comment>
    <comment ref="AG35" authorId="0">
      <text>
        <r>
          <rPr>
            <b/>
            <sz val="9"/>
            <rFont val="ＭＳ Ｐゴシック"/>
            <family val="3"/>
          </rPr>
          <t xml:space="preserve">想像を絶する大爆発で自分の周りの敵を攻撃　MP25　CT45
</t>
        </r>
      </text>
    </comment>
    <comment ref="AG37" authorId="0">
      <text>
        <r>
          <rPr>
            <b/>
            <sz val="9"/>
            <rFont val="ＭＳ Ｐゴシック"/>
            <family val="3"/>
          </rPr>
          <t xml:space="preserve">周囲を巻き込む巨大な竜巻が敵を切り刻む　MP16　CT45
</t>
        </r>
        <r>
          <rPr>
            <sz val="9"/>
            <rFont val="ＭＳ Ｐゴシック"/>
            <family val="3"/>
          </rPr>
          <t xml:space="preserve">
</t>
        </r>
      </text>
    </comment>
    <comment ref="AG39" authorId="0">
      <text>
        <r>
          <rPr>
            <b/>
            <sz val="9"/>
            <rFont val="ＭＳ Ｐゴシック"/>
            <family val="3"/>
          </rPr>
          <t xml:space="preserve">敵1体を攻撃し特技を封じる　MP　CT60
</t>
        </r>
        <r>
          <rPr>
            <sz val="9"/>
            <rFont val="ＭＳ Ｐゴシック"/>
            <family val="3"/>
          </rPr>
          <t xml:space="preserve">
</t>
        </r>
      </text>
    </comment>
    <comment ref="AG41" authorId="0">
      <text>
        <r>
          <rPr>
            <b/>
            <sz val="9"/>
            <rFont val="ＭＳ Ｐゴシック"/>
            <family val="3"/>
          </rPr>
          <t xml:space="preserve">HP回復する魔法陣を作る　MP2　CT60
</t>
        </r>
      </text>
    </comment>
    <comment ref="AG67" authorId="0">
      <text>
        <r>
          <rPr>
            <b/>
            <sz val="9"/>
            <rFont val="ＭＳ Ｐゴシック"/>
            <family val="3"/>
          </rPr>
          <t xml:space="preserve">敵の頭上めがけて巨大な岩石を投げ落とす　MP5　CT60
</t>
        </r>
        <r>
          <rPr>
            <sz val="9"/>
            <rFont val="ＭＳ Ｐゴシック"/>
            <family val="3"/>
          </rPr>
          <t xml:space="preserve">
</t>
        </r>
      </text>
    </comment>
    <comment ref="AH17" authorId="0">
      <text>
        <r>
          <rPr>
            <b/>
            <sz val="9"/>
            <rFont val="ＭＳ Ｐゴシック"/>
            <family val="3"/>
          </rPr>
          <t xml:space="preserve">HP１で生き残る確率が増える
</t>
        </r>
      </text>
    </comment>
    <comment ref="AH21" authorId="0">
      <text>
        <r>
          <rPr>
            <b/>
            <sz val="9"/>
            <rFont val="ＭＳ Ｐゴシック"/>
            <family val="3"/>
          </rPr>
          <t xml:space="preserve">カウンターでのダメージが増える
</t>
        </r>
      </text>
    </comment>
    <comment ref="AH27" authorId="0">
      <text>
        <r>
          <rPr>
            <b/>
            <sz val="9"/>
            <rFont val="ＭＳ Ｐゴシック"/>
            <family val="3"/>
          </rPr>
          <t xml:space="preserve">たまにテンションを消費しない
</t>
        </r>
      </text>
    </comment>
    <comment ref="AH33" authorId="0">
      <text>
        <r>
          <rPr>
            <b/>
            <sz val="9"/>
            <rFont val="ＭＳ Ｐゴシック"/>
            <family val="3"/>
          </rPr>
          <t xml:space="preserve">ＣＴ４５秒
一定時間が経つと大地が超爆裂する結界を地面に描く
</t>
        </r>
      </text>
    </comment>
    <comment ref="AH35" authorId="0">
      <text>
        <r>
          <rPr>
            <b/>
            <sz val="9"/>
            <rFont val="ＭＳ Ｐゴシック"/>
            <family val="3"/>
          </rPr>
          <t xml:space="preserve">ＣＴ１５０秒
攻撃と回復の呪文効果が2段階アップ
</t>
        </r>
      </text>
    </comment>
    <comment ref="AH43" authorId="0">
      <text>
        <r>
          <rPr>
            <sz val="9"/>
            <rFont val="ＭＳ Ｐゴシック"/>
            <family val="3"/>
          </rPr>
          <t>CT60秒
光の刃いで周囲を滅ぼす</t>
        </r>
      </text>
    </comment>
    <comment ref="AH45" authorId="0">
      <text>
        <r>
          <rPr>
            <sz val="9"/>
            <rFont val="ＭＳ Ｐゴシック"/>
            <family val="3"/>
          </rPr>
          <t>CT90秒
フルパワーで１体大ダメージ</t>
        </r>
      </text>
    </comment>
    <comment ref="AH47" authorId="0">
      <text>
        <r>
          <rPr>
            <sz val="9"/>
            <rFont val="ＭＳ Ｐゴシック"/>
            <family val="3"/>
          </rPr>
          <t xml:space="preserve">CT90秒
２回オノむそう
</t>
        </r>
      </text>
    </comment>
    <comment ref="AH49" authorId="0">
      <text>
        <r>
          <rPr>
            <sz val="9"/>
            <rFont val="ＭＳ Ｐゴシック"/>
            <family val="3"/>
          </rPr>
          <t>CT30秒
自分自身呪文をかき消すバリア</t>
        </r>
      </text>
    </comment>
    <comment ref="AH51" authorId="0">
      <text>
        <r>
          <rPr>
            <sz val="9"/>
            <rFont val="ＭＳ Ｐゴシック"/>
            <family val="3"/>
          </rPr>
          <t>CT60秒
仲間１人を確実に生き返らせる</t>
        </r>
      </text>
    </comment>
    <comment ref="AH53" authorId="0">
      <text>
        <r>
          <rPr>
            <sz val="9"/>
            <rFont val="ＭＳ Ｐゴシック"/>
            <family val="3"/>
          </rPr>
          <t>CT60秒
敵１体猛毒や眠りを起こさせる</t>
        </r>
      </text>
    </comment>
    <comment ref="AH55" authorId="0">
      <text>
        <r>
          <rPr>
            <sz val="9"/>
            <rFont val="ＭＳ Ｐゴシック"/>
            <family val="3"/>
          </rPr>
          <t>CT90秒
敵１体に３連続＋いてつくはどう</t>
        </r>
      </text>
    </comment>
    <comment ref="AH57" authorId="0">
      <text>
        <r>
          <rPr>
            <sz val="9"/>
            <rFont val="ＭＳ Ｐゴシック"/>
            <family val="3"/>
          </rPr>
          <t>CT60秒
地獄のいかずちでたまに麻痺</t>
        </r>
      </text>
    </comment>
    <comment ref="AH59" authorId="0">
      <text>
        <r>
          <rPr>
            <sz val="9"/>
            <rFont val="ＭＳ Ｐゴシック"/>
            <family val="3"/>
          </rPr>
          <t>CT90秒
仲間一人のテンションを１段階アップ</t>
        </r>
      </text>
    </comment>
    <comment ref="AH61" authorId="0">
      <text>
        <r>
          <rPr>
            <sz val="9"/>
            <rFont val="ＭＳ Ｐゴシック"/>
            <family val="3"/>
          </rPr>
          <t>CT70秒
敵一体に強烈な一撃</t>
        </r>
      </text>
    </comment>
    <comment ref="AH63" authorId="0">
      <text>
        <r>
          <rPr>
            <sz val="9"/>
            <rFont val="ＭＳ Ｐゴシック"/>
            <family val="3"/>
          </rPr>
          <t>CT45秒
敵１体に５回連続攻撃</t>
        </r>
      </text>
    </comment>
    <comment ref="AH65" authorId="0">
      <text>
        <r>
          <rPr>
            <sz val="9"/>
            <rFont val="ＭＳ Ｐゴシック"/>
            <family val="3"/>
          </rPr>
          <t>CT90秒
周囲に幻惑や攻撃呪文に弱くする</t>
        </r>
      </text>
    </comment>
    <comment ref="AH67" authorId="0">
      <text>
        <r>
          <rPr>
            <sz val="9"/>
            <rFont val="ＭＳ Ｐゴシック"/>
            <family val="3"/>
          </rPr>
          <t>CT45秒
力を溜めて敵一体に強烈な一撃</t>
        </r>
      </text>
    </comment>
    <comment ref="AH69" authorId="0">
      <text>
        <r>
          <rPr>
            <sz val="9"/>
            <rFont val="ＭＳ Ｐゴシック"/>
            <family val="3"/>
          </rPr>
          <t>CT90秒
自分周囲ダメージと守備と重さダウン</t>
        </r>
      </text>
    </comment>
    <comment ref="AH71" authorId="0">
      <text>
        <r>
          <rPr>
            <sz val="9"/>
            <rFont val="ＭＳ Ｐゴシック"/>
            <family val="3"/>
          </rPr>
          <t>CT30秒
範囲内の仲間の悪い効果を一度だけ守る</t>
        </r>
      </text>
    </comment>
    <comment ref="AH73" authorId="0">
      <text>
        <r>
          <rPr>
            <sz val="9"/>
            <rFont val="ＭＳ Ｐゴシック"/>
            <family val="3"/>
          </rPr>
          <t>CT90秒
状態異常の耐性を下げる２回攻撃</t>
        </r>
      </text>
    </comment>
    <comment ref="AI19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CT45 MP16</t>
        </r>
      </text>
    </comment>
    <comment ref="AI23" authorId="0">
      <text>
        <r>
          <rPr>
            <sz val="9"/>
            <rFont val="ＭＳ Ｐゴシック"/>
            <family val="3"/>
          </rPr>
          <t xml:space="preserve">
敵に200程度のダメージ＋ショックの追加効果
CT90 MP3</t>
        </r>
      </text>
    </comment>
    <comment ref="AI27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攻撃時HP回復の効果を得る
CT90 MP4</t>
        </r>
      </text>
    </comment>
    <comment ref="AI31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AI33" authorId="0">
      <text>
        <r>
          <rPr>
            <b/>
            <sz val="9"/>
            <rFont val="ＭＳ Ｐゴシック"/>
            <family val="3"/>
          </rPr>
          <t>白いオオカミが4回攻撃 
CT90 MP6</t>
        </r>
      </text>
    </comment>
    <comment ref="AI29" authorId="0">
      <text>
        <r>
          <rPr>
            <b/>
            <sz val="9"/>
            <rFont val="ＭＳ Ｐゴシック"/>
            <family val="3"/>
          </rPr>
          <t xml:space="preserve">
1度だけダメージを無効にする
CT60 MP6</t>
        </r>
      </text>
    </comment>
    <comment ref="AI41" authorId="0">
      <text>
        <r>
          <rPr>
            <b/>
            <sz val="9"/>
            <rFont val="ＭＳ Ｐゴシック"/>
            <family val="3"/>
          </rPr>
          <t xml:space="preserve">
悪い効果を全て消す
CT45 MP3</t>
        </r>
      </text>
    </comment>
    <comment ref="AI39" authorId="0">
      <text>
        <r>
          <rPr>
            <b/>
            <sz val="9"/>
            <rFont val="ＭＳ Ｐゴシック"/>
            <family val="3"/>
          </rPr>
          <t xml:space="preserve">
与えるダメージをアップする 
CT120 MP4</t>
        </r>
      </text>
    </comment>
    <comment ref="AI37" authorId="0">
      <text>
        <r>
          <rPr>
            <b/>
            <sz val="9"/>
            <rFont val="ＭＳ Ｐゴシック"/>
            <family val="3"/>
          </rPr>
          <t xml:space="preserve">
経験値とゴールド、特訓スタンプ増加
CT30 MP12</t>
        </r>
      </text>
    </comment>
    <comment ref="AI35" authorId="0">
      <text>
        <r>
          <rPr>
            <b/>
            <sz val="9"/>
            <rFont val="ＭＳ Ｐゴシック"/>
            <family val="3"/>
          </rPr>
          <t xml:space="preserve">
CT45 MP18</t>
        </r>
      </text>
    </comment>
    <comment ref="AI25" authorId="0">
      <text>
        <r>
          <rPr>
            <b/>
            <sz val="9"/>
            <rFont val="ＭＳ Ｐゴシック"/>
            <family val="3"/>
          </rPr>
          <t xml:space="preserve">
周囲の仲間の攻撃力を上げる 
CT130 MP4</t>
        </r>
      </text>
    </comment>
    <comment ref="AI21" authorId="0">
      <text>
        <r>
          <rPr>
            <b/>
            <sz val="9"/>
            <rFont val="ＭＳ Ｐゴシック"/>
            <family val="3"/>
          </rPr>
          <t xml:space="preserve">
CT90 MP2</t>
        </r>
      </text>
    </comment>
    <comment ref="AI17" authorId="0">
      <text>
        <r>
          <rPr>
            <b/>
            <sz val="9"/>
            <rFont val="ＭＳ Ｐゴシック"/>
            <family val="3"/>
          </rPr>
          <t xml:space="preserve">
HPが2以上で即死をまぬがれる 
CT90 MP8</t>
        </r>
      </text>
    </comment>
    <comment ref="AI15" authorId="0">
      <text>
        <r>
          <rPr>
            <b/>
            <sz val="9"/>
            <rFont val="ＭＳ Ｐゴシック"/>
            <family val="3"/>
          </rPr>
          <t xml:space="preserve">
攻撃力を2段階下げる斬撃
CT60 MP4</t>
        </r>
      </text>
    </comment>
    <comment ref="AI71" authorId="0">
      <text>
        <r>
          <rPr>
            <sz val="9"/>
            <rFont val="ＭＳ Ｐゴシック"/>
            <family val="3"/>
          </rPr>
          <t xml:space="preserve">CT60 MP3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U15" authorId="0">
      <text>
        <r>
          <rPr>
            <sz val="12"/>
            <rFont val="ＭＳ Ｐゴシック"/>
            <family val="3"/>
          </rPr>
          <t xml:space="preserve">pt 8  かばう(戦士専用) 
約25秒間何度でも、仲間1人の代わりにダメージを受ける。遠くの仲間はかばえない。×でキャンセル可能。
消費MP  0   </t>
        </r>
      </text>
    </comment>
    <comment ref="X15" authorId="0">
      <text>
        <r>
          <rPr>
            <sz val="12"/>
            <rFont val="ＭＳ Ｐゴシック"/>
            <family val="3"/>
          </rPr>
          <t xml:space="preserve">pt 40 ロストアタック
敵1体にダメージを与え、テンション、怒り、防御を解除する
消費MP  4   </t>
        </r>
      </text>
    </comment>
    <comment ref="AA15" authorId="0">
      <text>
        <r>
          <rPr>
            <sz val="12"/>
            <rFont val="ＭＳ Ｐゴシック"/>
            <family val="3"/>
          </rPr>
          <t xml:space="preserve">pt 70  たいあたり(戦士専用)
敵1体にダメージを与え、敵が詠唱中だった行動をやめさせる
消費MP 4   </t>
        </r>
      </text>
    </comment>
    <comment ref="AD15" authorId="0">
      <text>
        <r>
          <rPr>
            <sz val="12"/>
            <rFont val="ＭＳ Ｐゴシック"/>
            <family val="3"/>
          </rPr>
          <t xml:space="preserve">pt 100  やいばくだき(戦士専用)
敵1体にダメージを与え、たまに攻撃力を1段階下げる
消費MP  4   </t>
        </r>
      </text>
    </comment>
    <comment ref="AE15" authorId="0">
      <text>
        <r>
          <rPr>
            <sz val="9"/>
            <rFont val="ＭＳ Ｐゴシック"/>
            <family val="3"/>
          </rPr>
          <t>かばう中のダメージを減らす</t>
        </r>
      </text>
    </comment>
    <comment ref="U17" authorId="0">
      <text>
        <r>
          <rPr>
            <sz val="12"/>
            <rFont val="ＭＳ Ｐゴシック"/>
            <family val="3"/>
          </rPr>
          <t xml:space="preserve">pt8  おはらい
仲間1人の呪いを解く  
消費MP  2   </t>
        </r>
      </text>
    </comment>
    <comment ref="W17" authorId="0">
      <text>
        <r>
          <rPr>
            <sz val="12"/>
            <rFont val="ＭＳ Ｐゴシック"/>
            <family val="3"/>
          </rPr>
          <t xml:space="preserve">pt28  マホトラのころも(僧侶専用)
ダメージを受けた量に応じてMPが回復するようになる  
消費MP  2   </t>
        </r>
      </text>
    </comment>
    <comment ref="Y17" authorId="0">
      <text>
        <r>
          <rPr>
            <sz val="12"/>
            <rFont val="ＭＳ Ｐゴシック"/>
            <family val="3"/>
          </rPr>
          <t xml:space="preserve">pt 48  聖女の守り(僧侶専用)  HPが半分以上の状態から即死攻撃を受けてもHP1残る  
消費MP  8   </t>
        </r>
      </text>
    </comment>
    <comment ref="AA17" authorId="0">
      <text>
        <r>
          <rPr>
            <sz val="12"/>
            <rFont val="ＭＳ Ｐゴシック"/>
            <family val="3"/>
          </rPr>
          <t xml:space="preserve">pt 70  天使の守り(僧侶専用)  死んでも直後にHP半分で蘇生する 
消費MP  10   </t>
        </r>
      </text>
    </comment>
    <comment ref="AD17" authorId="0">
      <text>
        <r>
          <rPr>
            <sz val="12"/>
            <rFont val="ＭＳ Ｐゴシック"/>
            <family val="3"/>
          </rPr>
          <t xml:space="preserve">pt100  聖なる祈り(僧侶専用)
回復呪文の効果が2倍、効果1分間。
リホイミや必殺の効果は変わらない  
消費MP  8   </t>
        </r>
      </text>
    </comment>
    <comment ref="U19" authorId="0">
      <text>
        <r>
          <rPr>
            <sz val="12"/>
            <rFont val="ＭＳ Ｐゴシック"/>
            <family val="3"/>
          </rPr>
          <t xml:space="preserve">pt 8  魔結界
自分の呪文耐性を1段階上げる  
消費MP  5   </t>
        </r>
      </text>
    </comment>
    <comment ref="X19" authorId="0">
      <text>
        <r>
          <rPr>
            <sz val="12"/>
            <rFont val="ＭＳ Ｐゴシック"/>
            <family val="3"/>
          </rPr>
          <t xml:space="preserve">pt38  ぶきみなひかり
敵1匹を1段階攻撃呪文に弱くする 
消費MP  2   </t>
        </r>
      </text>
    </comment>
    <comment ref="Y19" authorId="0">
      <text>
        <r>
          <rPr>
            <sz val="12"/>
            <rFont val="ＭＳ Ｐゴシック"/>
            <family val="3"/>
          </rPr>
          <t xml:space="preserve">pt 46  呪文ぼうそう率アップ
呪文の暴走確率がアップ  
消費MP -   </t>
        </r>
      </text>
    </comment>
    <comment ref="AA19" authorId="0">
      <text>
        <r>
          <rPr>
            <sz val="12"/>
            <rFont val="ＭＳ Ｐゴシック"/>
            <family val="3"/>
          </rPr>
          <t xml:space="preserve">pt 68  魔力息吹(魔使専用)
MPを少しずつ回復 
消費MP  0   </t>
        </r>
      </text>
    </comment>
    <comment ref="AD19" authorId="0">
      <text>
        <r>
          <rPr>
            <sz val="12"/>
            <rFont val="ＭＳ Ｐゴシック"/>
            <family val="3"/>
          </rPr>
          <t xml:space="preserve">pt 100  魔力覚醒(魔使専用)
攻撃呪文のダメージが約1分間約2倍になる  
消費MP  10 </t>
        </r>
      </text>
    </comment>
    <comment ref="U21" authorId="0">
      <text>
        <r>
          <rPr>
            <sz val="12"/>
            <rFont val="ＭＳ Ｐゴシック"/>
            <family val="3"/>
          </rPr>
          <t xml:space="preserve">pt4  ためる(武闘家専用)
テンションを上げる。
2段階目以降は失敗することも  
消費MP  0   </t>
        </r>
      </text>
    </comment>
    <comment ref="W21" authorId="0">
      <text>
        <r>
          <rPr>
            <sz val="12"/>
            <rFont val="ＭＳ Ｐゴシック"/>
            <family val="3"/>
          </rPr>
          <t xml:space="preserve">pt22  心頭滅却
ブレス攻撃の耐性を2段階上昇 
消費MP  2   </t>
        </r>
      </text>
    </comment>
    <comment ref="Y21" authorId="0">
      <text>
        <r>
          <rPr>
            <sz val="12"/>
            <rFont val="ＭＳ Ｐゴシック"/>
            <family val="3"/>
          </rPr>
          <t xml:space="preserve">pt 48  不撓不屈(武闘家専用)
自分の悪い効果を消す 
消費MP  1   </t>
        </r>
      </text>
    </comment>
    <comment ref="AA21" authorId="0">
      <text>
        <r>
          <rPr>
            <sz val="12"/>
            <rFont val="ＭＳ Ｐゴシック"/>
            <family val="3"/>
          </rPr>
          <t>pt 70  おたけび
周囲の敵をひるませる 
消費MP  3</t>
        </r>
      </text>
    </comment>
    <comment ref="AC21" authorId="0">
      <text>
        <r>
          <rPr>
            <sz val="12"/>
            <rFont val="ＭＳ Ｐゴシック"/>
            <family val="3"/>
          </rPr>
          <t xml:space="preserve">pt 90  めいそう(武闘家専用)
自分のHPを80～回復 
消費MP  5   </t>
        </r>
      </text>
    </comment>
    <comment ref="AD21" authorId="0">
      <text>
        <r>
          <rPr>
            <sz val="12"/>
            <rFont val="ＭＳ Ｐゴシック"/>
            <family val="3"/>
          </rPr>
          <t xml:space="preserve">pt100  ためる弐(武闘家専用)
テンションを2段階上げる 
消費MP  5   </t>
        </r>
      </text>
    </comment>
    <comment ref="U23" authorId="0">
      <text>
        <r>
          <rPr>
            <sz val="12"/>
            <rFont val="ＭＳ Ｐゴシック"/>
            <family val="3"/>
          </rPr>
          <t xml:space="preserve">pt8  ぬすむ(盗賊専用)
一定確率でアイテムかお金を盗む   
消費MP  0   </t>
        </r>
      </text>
    </comment>
    <comment ref="V23" authorId="0">
      <text>
        <r>
          <rPr>
            <sz val="12"/>
            <rFont val="ＭＳ Ｐゴシック"/>
            <family val="3"/>
          </rPr>
          <t xml:space="preserve">pt18  みやぶる
正体を戦いの記録に書き込む   
消費MP  0   </t>
        </r>
      </text>
    </comment>
    <comment ref="W23" authorId="0">
      <text>
        <r>
          <rPr>
            <sz val="12"/>
            <rFont val="ＭＳ Ｐゴシック"/>
            <family val="3"/>
          </rPr>
          <t xml:space="preserve">pt26  おたからさがし(盗賊専用)
近くの宝の場所を地図上で知らせる   
消費MP  0   </t>
        </r>
      </text>
    </comment>
    <comment ref="Z23" authorId="0">
      <text>
        <r>
          <rPr>
            <sz val="12"/>
            <rFont val="ＭＳ Ｐゴシック"/>
            <family val="3"/>
          </rPr>
          <t xml:space="preserve">pt54  バナナトラップ(盗賊専用)
敵を転ばせる    
消費MP  1   </t>
        </r>
      </text>
    </comment>
    <comment ref="AB23" authorId="0">
      <text>
        <r>
          <rPr>
            <sz val="12"/>
            <rFont val="ＭＳ Ｐゴシック"/>
            <family val="3"/>
          </rPr>
          <t xml:space="preserve">pt78  メガボンバー(盗賊専用)
爆弾で敵を吹っ飛ばして約80ダメージ    
消費MP  6   </t>
        </r>
      </text>
    </comment>
    <comment ref="AD23" authorId="0">
      <text>
        <r>
          <rPr>
            <sz val="12"/>
            <rFont val="ＭＳ Ｐゴシック"/>
            <family val="3"/>
          </rPr>
          <t xml:space="preserve">pt100  しんだふり
敵から狙われなくなる    
消費MP  4   </t>
        </r>
      </text>
    </comment>
    <comment ref="U25" authorId="0">
      <text>
        <r>
          <rPr>
            <sz val="12"/>
            <rFont val="ＭＳ Ｐゴシック"/>
            <family val="3"/>
          </rPr>
          <t xml:space="preserve">pt4  ボケ
周囲の敵を1回休み状態にし、成功すると自分のテンションアップ     
消費MP  2   </t>
        </r>
      </text>
    </comment>
    <comment ref="W25" authorId="0">
      <text>
        <r>
          <rPr>
            <sz val="12"/>
            <rFont val="ＭＳ Ｐゴシック"/>
            <family val="3"/>
          </rPr>
          <t xml:space="preserve">pt22  ツッコミ
眠り・混乱・マヒ状態になった仲間1人を復活。失敗もある    
消費MP  4   </t>
        </r>
      </text>
    </comment>
    <comment ref="Y25" authorId="0">
      <text>
        <r>
          <rPr>
            <sz val="12"/>
            <rFont val="ＭＳ Ｐゴシック"/>
            <family val="3"/>
          </rPr>
          <t xml:space="preserve">pt46  タップダンス(旅芸人専用)
3分間、みかわし率が通常の2倍程度に上昇    
消費MP  3   </t>
        </r>
      </text>
    </comment>
    <comment ref="AA25" authorId="0">
      <text>
        <r>
          <rPr>
            <sz val="12"/>
            <rFont val="ＭＳ Ｐゴシック"/>
            <family val="3"/>
          </rPr>
          <t xml:space="preserve">pt68  キラージャグリング(旅芸人専用)
複数回攻撃    
消費MP  8   </t>
        </r>
      </text>
    </comment>
    <comment ref="AD25" authorId="0">
      <text>
        <r>
          <rPr>
            <sz val="12"/>
            <rFont val="ＭＳ Ｐゴシック"/>
            <family val="3"/>
          </rPr>
          <t xml:space="preserve">pt100  ハッスルダンス(旅芸人専用)
周囲の仲間を70～回復    
消費MP  8   </t>
        </r>
      </text>
    </comment>
    <comment ref="AF25" authorId="0">
      <text>
        <r>
          <rPr>
            <sz val="9"/>
            <rFont val="ＭＳ Ｐゴシック"/>
            <family val="3"/>
          </rPr>
          <t>CT15秒
周囲の味方にツッコミ効果？</t>
        </r>
      </text>
    </comment>
    <comment ref="X27" authorId="0">
      <text>
        <r>
          <rPr>
            <sz val="12"/>
            <rFont val="ＭＳ Ｐゴシック"/>
            <family val="3"/>
          </rPr>
          <t xml:space="preserve">pt22  すてみ(バトルマスター専用)
攻撃が上昇し、守りが下がる    
消費MP  4   </t>
        </r>
      </text>
    </comment>
    <comment ref="Z27" authorId="0">
      <text>
        <r>
          <rPr>
            <sz val="12"/>
            <rFont val="ＭＳ Ｐゴシック"/>
            <family val="3"/>
          </rPr>
          <t xml:space="preserve">pt42  もろば斬り(バトルマスター専用)
大ダメージを与え自分もダメージ    
消費MP  0   </t>
        </r>
      </text>
    </comment>
    <comment ref="AB27" authorId="0">
      <text>
        <r>
          <rPr>
            <sz val="12"/>
            <rFont val="ＭＳ Ｐゴシック"/>
            <family val="3"/>
          </rPr>
          <t xml:space="preserve">pt68  無心こうげき(バトルマスター専用)
敵1体を攻撃   
消費MP  5   </t>
        </r>
      </text>
    </comment>
    <comment ref="AD27" authorId="0">
      <text>
        <r>
          <rPr>
            <sz val="12"/>
            <rFont val="ＭＳ Ｐゴシック"/>
            <family val="3"/>
          </rPr>
          <t xml:space="preserve">pt100  天下無双(バトルマスター専用)
右手攻撃の0.5倍のダメージを6回   
消費MP  8   </t>
        </r>
      </text>
    </comment>
    <comment ref="U29" authorId="0">
      <text>
        <r>
          <rPr>
            <sz val="12"/>
            <rFont val="ＭＳ Ｐゴシック"/>
            <family val="3"/>
          </rPr>
          <t xml:space="preserve">pt2  やいばのぼうぎょ
刃で全身を包んで身を守る    
消費MP  3   </t>
        </r>
      </text>
    </comment>
    <comment ref="W29" authorId="0">
      <text>
        <r>
          <rPr>
            <sz val="12"/>
            <rFont val="ＭＳ Ｐゴシック"/>
            <family val="3"/>
          </rPr>
          <t xml:space="preserve">pt22  HPパサー
HPの30%を仲間1人に分け与える     
消費MP  0   </t>
        </r>
      </text>
    </comment>
    <comment ref="Y29" authorId="0">
      <text>
        <r>
          <rPr>
            <sz val="12"/>
            <rFont val="ＭＳ Ｐゴシック"/>
            <family val="3"/>
          </rPr>
          <t xml:space="preserve">p46  におうだち(パラディン専用)
周りの仲間を体を張ってまもる     
消費MP  0   </t>
        </r>
      </text>
    </comment>
    <comment ref="AA29" authorId="0">
      <text>
        <r>
          <rPr>
            <sz val="12"/>
            <rFont val="ＭＳ Ｐゴシック"/>
            <family val="3"/>
          </rPr>
          <t xml:space="preserve">pt68  ヘヴィチャージ(パラディン専用)
自分の重さをアップ     
消費MP  4   </t>
        </r>
      </text>
    </comment>
    <comment ref="AD29" authorId="0">
      <text>
        <r>
          <rPr>
            <sz val="12"/>
            <rFont val="ＭＳ Ｐゴシック"/>
            <family val="3"/>
          </rPr>
          <t xml:space="preserve">pt100  大ぼうぎょ(パラディン専用)
受けるダメージが1/2になる     
消費MP  8   </t>
        </r>
      </text>
    </comment>
    <comment ref="AE29" authorId="0">
      <text>
        <r>
          <rPr>
            <sz val="9"/>
            <rFont val="ＭＳ Ｐゴシック"/>
            <family val="3"/>
          </rPr>
          <t xml:space="preserve">におうだち中のダメージを減らす
</t>
        </r>
      </text>
    </comment>
    <comment ref="U31" authorId="0">
      <text>
        <r>
          <rPr>
            <sz val="12"/>
            <rFont val="ＭＳ Ｐゴシック"/>
            <family val="3"/>
          </rPr>
          <t xml:space="preserve">pt4  ファイアフォース(魔法戦士専用)
攻撃が炎属性になる     
消費MP  2   </t>
        </r>
      </text>
    </comment>
    <comment ref="W31" authorId="0">
      <text>
        <r>
          <rPr>
            <sz val="12"/>
            <rFont val="ＭＳ Ｐゴシック"/>
            <family val="3"/>
          </rPr>
          <t xml:space="preserve">pt16  アイスフォース(魔法戦士専用)
攻撃が氷属性になる     
消費MP  2 </t>
        </r>
      </text>
    </comment>
    <comment ref="Y31" authorId="0">
      <text>
        <r>
          <rPr>
            <sz val="12"/>
            <rFont val="ＭＳ Ｐゴシック"/>
            <family val="3"/>
          </rPr>
          <t xml:space="preserve">pt32  ストームフォース(魔法戦士専用)
攻撃が風属性になる     
消費MP  2  </t>
        </r>
      </text>
    </comment>
    <comment ref="AA31" authorId="0">
      <text>
        <r>
          <rPr>
            <sz val="12"/>
            <rFont val="ＭＳ Ｐゴシック"/>
            <family val="3"/>
          </rPr>
          <t>pt55  ダークフォース(魔法戦士専用)
攻撃が闇属性になる     
消費MP  2</t>
        </r>
      </text>
    </comment>
    <comment ref="AB31" authorId="0">
      <text>
        <r>
          <rPr>
            <sz val="12"/>
            <rFont val="ＭＳ Ｐゴシック"/>
            <family val="3"/>
          </rPr>
          <t>p68  ＭＰパサー(魔法戦士専用)
MP38を仲間に分け与える     
消費MP  38</t>
        </r>
      </text>
    </comment>
    <comment ref="AD31" authorId="0">
      <text>
        <r>
          <rPr>
            <sz val="12"/>
            <rFont val="ＭＳ Ｐゴシック"/>
            <family val="3"/>
          </rPr>
          <t>pt100  ライトフォース(魔法戦士専用)
攻撃が光属性になる     
消費MP  2</t>
        </r>
      </text>
    </comment>
    <comment ref="U33" authorId="0">
      <text>
        <r>
          <rPr>
            <sz val="12"/>
            <rFont val="ＭＳ Ｐゴシック"/>
            <family val="3"/>
          </rPr>
          <t xml:space="preserve">pt2  みのがす
弱い敵を逃がす     
消費MP  2   </t>
        </r>
      </text>
    </comment>
    <comment ref="W33" authorId="0">
      <text>
        <r>
          <rPr>
            <sz val="12"/>
            <rFont val="ＭＳ Ｐゴシック"/>
            <family val="3"/>
          </rPr>
          <t xml:space="preserve">pt22  てなづける(レンジャー専用)
モンスターを魅了する     
消費MP  0   </t>
        </r>
      </text>
    </comment>
    <comment ref="Y33" authorId="0">
      <text>
        <r>
          <rPr>
            <sz val="12"/>
            <rFont val="ＭＳ Ｐゴシック"/>
            <family val="3"/>
          </rPr>
          <t xml:space="preserve">pt46  メタルトラップ(レンジャー専用)
逃げそうな敵を足止め 
消費MP  1   </t>
        </r>
      </text>
    </comment>
    <comment ref="AA33" authorId="0">
      <text>
        <r>
          <rPr>
            <sz val="12"/>
            <rFont val="ＭＳ Ｐゴシック"/>
            <family val="3"/>
          </rPr>
          <t xml:space="preserve">pt68  まもりのきり(レンジャー専用)
ブレス攻撃を1回無効に    
消費MP  5   </t>
        </r>
      </text>
    </comment>
    <comment ref="AD33" authorId="0">
      <text>
        <r>
          <rPr>
            <sz val="12"/>
            <rFont val="ＭＳ Ｐゴシック"/>
            <family val="3"/>
          </rPr>
          <t xml:space="preserve">pt100  オオカミアタック(レンジャー専用)
オオカミが2回攻撃する     
消費MP  6   </t>
        </r>
      </text>
    </comment>
    <comment ref="U35" authorId="0">
      <text>
        <r>
          <rPr>
            <sz val="12"/>
            <rFont val="ＭＳ Ｐゴシック"/>
            <family val="3"/>
          </rPr>
          <t xml:space="preserve">pt4  いやしの雨(賢者専用)
仲間をいやす雨を降らせる      
消費MP  6   </t>
        </r>
      </text>
    </comment>
    <comment ref="X35" authorId="0">
      <text>
        <r>
          <rPr>
            <sz val="12"/>
            <rFont val="ＭＳ Ｐゴシック"/>
            <family val="3"/>
          </rPr>
          <t xml:space="preserve">pt22  魔導の書(賢者専用)
悪い効果にかかりやすくする      
消費MP  4   </t>
        </r>
      </text>
    </comment>
    <comment ref="AA35" authorId="0">
      <text>
        <r>
          <rPr>
            <sz val="12"/>
            <rFont val="ＭＳ Ｐゴシック"/>
            <family val="3"/>
          </rPr>
          <t xml:space="preserve">pt55  しんぴのさとり(賢者専用)
攻撃呪文と回復呪文の効果が1段階上昇      
消費MP  12   </t>
        </r>
      </text>
    </comment>
    <comment ref="AD35" authorId="0">
      <text>
        <r>
          <rPr>
            <sz val="12"/>
            <rFont val="ＭＳ Ｐゴシック"/>
            <family val="3"/>
          </rPr>
          <t xml:space="preserve">pt100  零の洗礼(賢者専用)
敵にかかっている良い効果を消す     
消費MP  10   </t>
        </r>
      </text>
    </comment>
    <comment ref="U37" authorId="0">
      <text>
        <r>
          <rPr>
            <sz val="12"/>
            <rFont val="ＭＳ Ｐゴシック"/>
            <family val="3"/>
          </rPr>
          <t xml:space="preserve">pt4  サインぜめ(スーパースター専用)
敵1体を攻撃    
消費MP  -  （25G）   </t>
        </r>
      </text>
    </comment>
    <comment ref="W37" authorId="0">
      <text>
        <r>
          <rPr>
            <sz val="12"/>
            <rFont val="ＭＳ Ｐゴシック"/>
            <family val="3"/>
          </rPr>
          <t xml:space="preserve">pt16  スキャンダル(スーパースター専用)
周囲の敵の目をくらませる     
消費MP  6   </t>
        </r>
      </text>
    </comment>
    <comment ref="Y37" authorId="0">
      <text>
        <r>
          <rPr>
            <sz val="12"/>
            <rFont val="ＭＳ Ｐゴシック"/>
            <family val="3"/>
          </rPr>
          <t xml:space="preserve">pt32  メイクアップ(スーパースター専用)
周囲の敵が見とれやすくなる     
消費MP  2   </t>
        </r>
      </text>
    </comment>
    <comment ref="AA37" authorId="0">
      <text>
        <r>
          <rPr>
            <sz val="12"/>
            <rFont val="ＭＳ Ｐゴシック"/>
            <family val="3"/>
          </rPr>
          <t xml:space="preserve">pt55  ボディーガード呼び(スーパースター専用)
敵の攻撃を一定時間防ぐ    
消費MP  -  （250G）   </t>
        </r>
      </text>
    </comment>
    <comment ref="AC37" authorId="0">
      <text>
        <r>
          <rPr>
            <sz val="12"/>
            <rFont val="ＭＳ Ｐゴシック"/>
            <family val="3"/>
          </rPr>
          <t xml:space="preserve">pt82  ベストスマイル(スーパースター専用)
経験値アップ     
消費MP  12   </t>
        </r>
      </text>
    </comment>
    <comment ref="AD37" authorId="0">
      <text>
        <r>
          <rPr>
            <sz val="12"/>
            <rFont val="ＭＳ Ｐゴシック"/>
            <family val="3"/>
          </rPr>
          <t>pt100  ゴールドシャワー(スーパースター専用)
敵全体に大ダメージ     
消費MP  -   （1000G）</t>
        </r>
      </text>
    </comment>
    <comment ref="U43" authorId="0">
      <text>
        <r>
          <rPr>
            <sz val="12"/>
            <rFont val="ＭＳ Ｐゴシック"/>
            <family val="3"/>
          </rPr>
          <t xml:space="preserve">pt 3  かえん斬り 
通常の1.2倍+10ダメージの炎属性攻撃
消費MP  2   </t>
        </r>
      </text>
    </comment>
    <comment ref="W43" authorId="0">
      <text>
        <r>
          <rPr>
            <sz val="12"/>
            <rFont val="ＭＳ Ｐゴシック"/>
            <family val="3"/>
          </rPr>
          <t xml:space="preserve">pt13  ドラゴン斬り
ドラゴン系の敵に1.5倍＋5のダメージ
消費MP  1  </t>
        </r>
      </text>
    </comment>
    <comment ref="Y43" authorId="0">
      <text>
        <r>
          <rPr>
            <sz val="12"/>
            <rFont val="ＭＳ Ｐゴシック"/>
            <family val="3"/>
          </rPr>
          <t xml:space="preserve">pt35 ミラクルソード
通常攻撃をしながら、与えたダメージ×1/4＋20ポイント回復 
消費MP  3  </t>
        </r>
      </text>
    </comment>
    <comment ref="AA43" authorId="0">
      <text>
        <r>
          <rPr>
            <sz val="12"/>
            <rFont val="ＭＳ Ｐゴシック"/>
            <family val="3"/>
          </rPr>
          <t xml:space="preserve">pt58  はやぶさ斬り
敵1体に通常の0.75倍ダメージ×2回
消費MP  4  </t>
        </r>
      </text>
    </comment>
    <comment ref="AD43" authorId="0">
      <text>
        <r>
          <rPr>
            <sz val="12"/>
            <rFont val="ＭＳ Ｐゴシック"/>
            <family val="3"/>
          </rPr>
          <t xml:space="preserve">pt100 ギガスラッシュ
前方の敵全体に140～180の光属性ダメージ
消費MP  15  </t>
        </r>
      </text>
    </comment>
    <comment ref="AF43" authorId="0">
      <text>
        <r>
          <rPr>
            <sz val="9"/>
            <rFont val="ＭＳ Ｐゴシック"/>
            <family val="3"/>
          </rPr>
          <t xml:space="preserve">CT45秒
4回攻撃
</t>
        </r>
      </text>
    </comment>
    <comment ref="U45" authorId="0">
      <text>
        <r>
          <rPr>
            <sz val="12"/>
            <rFont val="ＭＳ Ｐゴシック"/>
            <family val="3"/>
          </rPr>
          <t xml:space="preserve">pt3  ブレードガード
3分間、武器ガード率が+20%程度上昇      
消費MP  2   </t>
        </r>
      </text>
    </comment>
    <comment ref="W45" authorId="0">
      <text>
        <r>
          <rPr>
            <sz val="12"/>
            <rFont val="ＭＳ Ｐゴシック"/>
            <family val="3"/>
          </rPr>
          <t xml:space="preserve">pt13  ドラゴンスラッシュ
ドラゴン系の敵に1.5倍＋5のダメージ       
消費MP  1   </t>
        </r>
      </text>
    </comment>
    <comment ref="Y45" authorId="0">
      <text>
        <r>
          <rPr>
            <sz val="12"/>
            <rFont val="ＭＳ Ｐゴシック"/>
            <family val="3"/>
          </rPr>
          <t xml:space="preserve">pt35  ぶんまわし
周囲の敵全員に1.0倍攻撃      
消費MP  4   </t>
        </r>
      </text>
    </comment>
    <comment ref="AB45" authorId="0">
      <text>
        <r>
          <rPr>
            <sz val="12"/>
            <rFont val="ＭＳ Ｐゴシック"/>
            <family val="3"/>
          </rPr>
          <t xml:space="preserve">pt76  フリーズブレード
周囲の敵に氷属性の70～119ダメージ       
消費MP  8   </t>
        </r>
      </text>
    </comment>
    <comment ref="AD45" authorId="0">
      <text>
        <r>
          <rPr>
            <sz val="12"/>
            <rFont val="ＭＳ Ｐゴシック"/>
            <family val="3"/>
          </rPr>
          <t xml:space="preserve">pt100  渾身斬り
敵1匹に通常の1.5倍のダメージ       
消費MP  3   </t>
        </r>
      </text>
    </comment>
    <comment ref="AF45" authorId="0">
      <text>
        <r>
          <rPr>
            <sz val="9"/>
            <rFont val="ＭＳ Ｐゴシック"/>
            <family val="3"/>
          </rPr>
          <t xml:space="preserve">CT60秒
範囲攻撃　爆発属性
</t>
        </r>
      </text>
    </comment>
    <comment ref="V47" authorId="0">
      <text>
        <r>
          <rPr>
            <sz val="12"/>
            <rFont val="ＭＳ Ｐゴシック"/>
            <family val="3"/>
          </rPr>
          <t xml:space="preserve">pt 7  たいぼく斬
植物系の敵に1.5倍＋5のダメージ  
消費MP  1   </t>
        </r>
      </text>
    </comment>
    <comment ref="X47" authorId="0">
      <text>
        <r>
          <rPr>
            <sz val="12"/>
            <rFont val="ＭＳ Ｐゴシック"/>
            <family val="3"/>
          </rPr>
          <t xml:space="preserve">pt 22  蒼天魔斬
敵1匹に1.3倍ダメージ＋20%程度の確率でマヒの追加効果 
消費MP  3   </t>
        </r>
      </text>
    </comment>
    <comment ref="Z47" authorId="0">
      <text>
        <r>
          <rPr>
            <sz val="12"/>
            <rFont val="ＭＳ Ｐゴシック"/>
            <family val="3"/>
          </rPr>
          <t xml:space="preserve">pt 42  かぶと割り
敵1匹に1.0倍攻撃、10%程度の確率でルカニの追加効果 
消費MP  4   </t>
        </r>
      </text>
    </comment>
    <comment ref="AB47" authorId="0">
      <text>
        <r>
          <rPr>
            <sz val="12"/>
            <rFont val="ＭＳ Ｐゴシック"/>
            <family val="3"/>
          </rPr>
          <t xml:space="preserve">pt76  まじん斬り 
約50%の確率で会心の一撃
消費MP  8   </t>
        </r>
      </text>
    </comment>
    <comment ref="AD47" authorId="0">
      <text>
        <r>
          <rPr>
            <sz val="12"/>
            <rFont val="ＭＳ Ｐゴシック"/>
            <family val="3"/>
          </rPr>
          <t xml:space="preserve">pt 100  オノむそう
周囲の敵に、通常の1 or 1.25倍のダメージ 
消費MP  8   </t>
        </r>
      </text>
    </comment>
    <comment ref="AF47" authorId="0">
      <text>
        <r>
          <rPr>
            <sz val="9"/>
            <rFont val="ＭＳ Ｐゴシック"/>
            <family val="3"/>
          </rPr>
          <t>CT90秒
単体攻撃　守備力とすばやさを一段階ダウンさせる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F49" authorId="0">
      <text>
        <r>
          <rPr>
            <sz val="9"/>
            <rFont val="ＭＳ Ｐゴシック"/>
            <family val="3"/>
          </rPr>
          <t xml:space="preserve">CT4秒
与えるダメージと引き換えに受けるダメージを減らす
</t>
        </r>
      </text>
    </comment>
    <comment ref="AF51" authorId="0">
      <text>
        <r>
          <rPr>
            <sz val="9"/>
            <rFont val="ＭＳ Ｐゴシック"/>
            <family val="3"/>
          </rPr>
          <t xml:space="preserve">CT60秒
呪文暴走率アップの魔法陣をひく
</t>
        </r>
      </text>
    </comment>
    <comment ref="AF53" authorId="0">
      <text>
        <r>
          <rPr>
            <sz val="9"/>
            <rFont val="ＭＳ Ｐゴシック"/>
            <family val="3"/>
          </rPr>
          <t xml:space="preserve">CT60秒
単体攻撃　混乱＆マヒ効果
</t>
        </r>
      </text>
    </comment>
    <comment ref="AF55" authorId="0">
      <text>
        <r>
          <rPr>
            <sz val="9"/>
            <rFont val="ＭＳ Ｐゴシック"/>
            <family val="3"/>
          </rPr>
          <t xml:space="preserve">CT60秒
範囲攻撃　雷属性
</t>
        </r>
      </text>
    </comment>
    <comment ref="AF57" authorId="0">
      <text>
        <r>
          <rPr>
            <sz val="9"/>
            <rFont val="ＭＳ Ｐゴシック"/>
            <family val="3"/>
          </rPr>
          <t xml:space="preserve">CT45秒
4回攻撃
</t>
        </r>
      </text>
    </comment>
    <comment ref="AF59" authorId="0">
      <text>
        <r>
          <rPr>
            <sz val="9"/>
            <rFont val="ＭＳ Ｐゴシック"/>
            <family val="3"/>
          </rPr>
          <t xml:space="preserve">CT90秒
呪文詠唱速度アップ
</t>
        </r>
      </text>
    </comment>
    <comment ref="AF61" authorId="0">
      <text>
        <r>
          <rPr>
            <sz val="9"/>
            <rFont val="ＭＳ Ｐゴシック"/>
            <family val="3"/>
          </rPr>
          <t xml:space="preserve">CT90秒
武器ガード率アップ
</t>
        </r>
      </text>
    </comment>
    <comment ref="AF63" authorId="0">
      <text>
        <r>
          <rPr>
            <sz val="9"/>
            <rFont val="ＭＳ Ｐゴシック"/>
            <family val="3"/>
          </rPr>
          <t xml:space="preserve">CT60秒
単体攻撃
</t>
        </r>
      </text>
    </comment>
    <comment ref="AF65" authorId="0">
      <text>
        <r>
          <rPr>
            <sz val="9"/>
            <rFont val="ＭＳ Ｐゴシック"/>
            <family val="3"/>
          </rPr>
          <t xml:space="preserve">CT60秒
範囲攻撃　魅了効果
</t>
        </r>
      </text>
    </comment>
    <comment ref="AF67" authorId="0">
      <text>
        <r>
          <rPr>
            <sz val="9"/>
            <rFont val="ＭＳ Ｐゴシック"/>
            <family val="3"/>
          </rPr>
          <t xml:space="preserve">CT90
少しずつHP回復
</t>
        </r>
      </text>
    </comment>
    <comment ref="AF69" authorId="0">
      <text>
        <r>
          <rPr>
            <sz val="9"/>
            <rFont val="ＭＳ Ｐゴシック"/>
            <family val="3"/>
          </rPr>
          <t xml:space="preserve">CT120秒
単体攻撃　ひるませ効果
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F71" authorId="0">
      <text>
        <r>
          <rPr>
            <sz val="9"/>
            <rFont val="ＭＳ Ｐゴシック"/>
            <family val="3"/>
          </rPr>
          <t>CT60秒
敵ランダム攻撃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F73" authorId="0">
      <text>
        <r>
          <rPr>
            <sz val="9"/>
            <rFont val="ＭＳ Ｐゴシック"/>
            <family val="3"/>
          </rPr>
          <t xml:space="preserve">CT60秒
範囲攻撃　氷属性
</t>
        </r>
      </text>
    </comment>
    <comment ref="AG15" authorId="0">
      <text>
        <r>
          <rPr>
            <b/>
            <sz val="9"/>
            <rFont val="ＭＳ Ｐゴシック"/>
            <family val="3"/>
          </rPr>
          <t>大ダメージを与え　敵をふっとばす　MP4　CT90</t>
        </r>
        <r>
          <rPr>
            <sz val="9"/>
            <rFont val="ＭＳ Ｐゴシック"/>
            <family val="3"/>
          </rPr>
          <t xml:space="preserve">
</t>
        </r>
      </text>
    </comment>
    <comment ref="AG17" authorId="0">
      <text>
        <r>
          <rPr>
            <b/>
            <sz val="9"/>
            <rFont val="ＭＳ Ｐゴシック"/>
            <family val="3"/>
          </rPr>
          <t>聖なる光で　ダメージを与える　MP4　CT60</t>
        </r>
        <r>
          <rPr>
            <sz val="9"/>
            <rFont val="ＭＳ Ｐゴシック"/>
            <family val="3"/>
          </rPr>
          <t xml:space="preserve">
</t>
        </r>
      </text>
    </comment>
    <comment ref="AH17" authorId="0">
      <text>
        <r>
          <rPr>
            <b/>
            <sz val="9"/>
            <rFont val="ＭＳ Ｐゴシック"/>
            <family val="3"/>
          </rPr>
          <t xml:space="preserve">HP１で生き残る確率が増える
</t>
        </r>
      </text>
    </comment>
    <comment ref="AG19" authorId="0">
      <text>
        <r>
          <rPr>
            <b/>
            <sz val="9"/>
            <rFont val="ＭＳ Ｐゴシック"/>
            <family val="3"/>
          </rPr>
          <t xml:space="preserve">周囲を巻き込む　巨大な氷の柱が　敵に突きささる MP24　CT45
</t>
        </r>
        <r>
          <rPr>
            <sz val="9"/>
            <rFont val="ＭＳ Ｐゴシック"/>
            <family val="3"/>
          </rPr>
          <t xml:space="preserve">
</t>
        </r>
      </text>
    </comment>
    <comment ref="AG21" authorId="0">
      <text>
        <r>
          <rPr>
            <b/>
            <sz val="9"/>
            <rFont val="ＭＳ Ｐゴシック"/>
            <family val="3"/>
          </rPr>
          <t>無我の境地で　MPをかなり回復　MP0　CT180</t>
        </r>
        <r>
          <rPr>
            <sz val="9"/>
            <rFont val="ＭＳ Ｐゴシック"/>
            <family val="3"/>
          </rPr>
          <t xml:space="preserve">
</t>
        </r>
      </text>
    </comment>
    <comment ref="AH21" authorId="0">
      <text>
        <r>
          <rPr>
            <b/>
            <sz val="9"/>
            <rFont val="ＭＳ Ｐゴシック"/>
            <family val="3"/>
          </rPr>
          <t xml:space="preserve">カウンターでのダメージが増える
</t>
        </r>
      </text>
    </comment>
    <comment ref="AG23" authorId="0">
      <text>
        <r>
          <rPr>
            <b/>
            <sz val="9"/>
            <rFont val="ＭＳ Ｐゴシック"/>
            <family val="3"/>
          </rPr>
          <t xml:space="preserve">威力がアップしたバクダンをおく　MP6　CT60
</t>
        </r>
        <r>
          <rPr>
            <sz val="9"/>
            <rFont val="ＭＳ Ｐゴシック"/>
            <family val="3"/>
          </rPr>
          <t xml:space="preserve">
</t>
        </r>
      </text>
    </comment>
    <comment ref="AG25" authorId="0">
      <text>
        <r>
          <rPr>
            <b/>
            <sz val="9"/>
            <rFont val="ＭＳ Ｐゴシック"/>
            <family val="3"/>
          </rPr>
          <t xml:space="preserve">鬼神のごとく鉄球をなげつける　MP8　CT90
</t>
        </r>
        <r>
          <rPr>
            <sz val="9"/>
            <rFont val="ＭＳ Ｐゴシック"/>
            <family val="3"/>
          </rPr>
          <t xml:space="preserve">
</t>
        </r>
      </text>
    </comment>
    <comment ref="AG27" authorId="0">
      <text>
        <r>
          <rPr>
            <b/>
            <sz val="9"/>
            <rFont val="ＭＳ Ｐゴシック"/>
            <family val="3"/>
          </rPr>
          <t xml:space="preserve">なぐられるとテンショナアップ　MP8　CT90
</t>
        </r>
        <r>
          <rPr>
            <sz val="9"/>
            <rFont val="ＭＳ Ｐゴシック"/>
            <family val="3"/>
          </rPr>
          <t xml:space="preserve">
</t>
        </r>
      </text>
    </comment>
    <comment ref="AH27" authorId="0">
      <text>
        <r>
          <rPr>
            <b/>
            <sz val="9"/>
            <rFont val="ＭＳ Ｐゴシック"/>
            <family val="3"/>
          </rPr>
          <t xml:space="preserve">たまにテンションを消費しない
</t>
        </r>
      </text>
    </comment>
    <comment ref="AG29" authorId="0">
      <text>
        <r>
          <rPr>
            <b/>
            <sz val="9"/>
            <rFont val="ＭＳ Ｐゴシック"/>
            <family val="3"/>
          </rPr>
          <t xml:space="preserve">周囲の敵を滅する星雲のかがやき　MP6　CT90
</t>
        </r>
      </text>
    </comment>
    <comment ref="AG31" authorId="0">
      <text>
        <r>
          <rPr>
            <b/>
            <sz val="9"/>
            <rFont val="ＭＳ Ｐゴシック"/>
            <family val="3"/>
          </rPr>
          <t xml:space="preserve">ダメージを与え全耐性ダウン　MP4　CT90
</t>
        </r>
        <r>
          <rPr>
            <sz val="9"/>
            <rFont val="ＭＳ Ｐゴシック"/>
            <family val="3"/>
          </rPr>
          <t xml:space="preserve">
</t>
        </r>
      </text>
    </comment>
    <comment ref="AG33" authorId="0">
      <text>
        <r>
          <rPr>
            <b/>
            <sz val="9"/>
            <rFont val="ＭＳ Ｐゴシック"/>
            <family val="3"/>
          </rPr>
          <t xml:space="preserve">暗黒のきりで相手を弱らせる　MP4　CT90
</t>
        </r>
      </text>
    </comment>
    <comment ref="AH33" authorId="0">
      <text>
        <r>
          <rPr>
            <b/>
            <sz val="9"/>
            <rFont val="ＭＳ Ｐゴシック"/>
            <family val="3"/>
          </rPr>
          <t xml:space="preserve">ＣＴ４５秒
一定時間が経つと大地が超爆裂する結界を地面に描く
</t>
        </r>
      </text>
    </comment>
    <comment ref="AG35" authorId="0">
      <text>
        <r>
          <rPr>
            <b/>
            <sz val="9"/>
            <rFont val="ＭＳ Ｐゴシック"/>
            <family val="3"/>
          </rPr>
          <t xml:space="preserve">想像を絶する大爆発で自分の周りの敵を攻撃　MP25　CT45
</t>
        </r>
      </text>
    </comment>
    <comment ref="AH35" authorId="0">
      <text>
        <r>
          <rPr>
            <b/>
            <sz val="9"/>
            <rFont val="ＭＳ Ｐゴシック"/>
            <family val="3"/>
          </rPr>
          <t xml:space="preserve">ＣＴ１５０秒
攻撃と回復の呪文効果が2段階アップ
</t>
        </r>
      </text>
    </comment>
    <comment ref="AG37" authorId="0">
      <text>
        <r>
          <rPr>
            <b/>
            <sz val="9"/>
            <rFont val="ＭＳ Ｐゴシック"/>
            <family val="3"/>
          </rPr>
          <t xml:space="preserve">周囲を巻き込む巨大な竜巻が敵を切り刻む　MP16　CT45
</t>
        </r>
        <r>
          <rPr>
            <sz val="9"/>
            <rFont val="ＭＳ Ｐゴシック"/>
            <family val="3"/>
          </rPr>
          <t xml:space="preserve">
</t>
        </r>
      </text>
    </comment>
    <comment ref="AG39" authorId="0">
      <text>
        <r>
          <rPr>
            <b/>
            <sz val="9"/>
            <rFont val="ＭＳ Ｐゴシック"/>
            <family val="3"/>
          </rPr>
          <t xml:space="preserve">敵1体を攻撃し特技を封じる　MP　CT60
</t>
        </r>
        <r>
          <rPr>
            <sz val="9"/>
            <rFont val="ＭＳ Ｐゴシック"/>
            <family val="3"/>
          </rPr>
          <t xml:space="preserve">
</t>
        </r>
      </text>
    </comment>
    <comment ref="AG41" authorId="0">
      <text>
        <r>
          <rPr>
            <b/>
            <sz val="9"/>
            <rFont val="ＭＳ Ｐゴシック"/>
            <family val="3"/>
          </rPr>
          <t xml:space="preserve">HP回復する魔法陣を作る　MP2　CT60
</t>
        </r>
      </text>
    </comment>
    <comment ref="AH43" authorId="0">
      <text>
        <r>
          <rPr>
            <sz val="9"/>
            <rFont val="ＭＳ Ｐゴシック"/>
            <family val="3"/>
          </rPr>
          <t>CT60秒
光の刃いで周囲を滅ぼす</t>
        </r>
      </text>
    </comment>
    <comment ref="AH45" authorId="0">
      <text>
        <r>
          <rPr>
            <sz val="9"/>
            <rFont val="ＭＳ Ｐゴシック"/>
            <family val="3"/>
          </rPr>
          <t>CT90秒
フルパワーで１体大ダメージ</t>
        </r>
      </text>
    </comment>
    <comment ref="AH47" authorId="0">
      <text>
        <r>
          <rPr>
            <sz val="9"/>
            <rFont val="ＭＳ Ｐゴシック"/>
            <family val="3"/>
          </rPr>
          <t xml:space="preserve">CT90秒
２回オノむそう
</t>
        </r>
      </text>
    </comment>
    <comment ref="AH49" authorId="0">
      <text>
        <r>
          <rPr>
            <sz val="9"/>
            <rFont val="ＭＳ Ｐゴシック"/>
            <family val="3"/>
          </rPr>
          <t>CT30秒
自分自身呪文をかき消すバリア</t>
        </r>
      </text>
    </comment>
    <comment ref="AH51" authorId="0">
      <text>
        <r>
          <rPr>
            <sz val="9"/>
            <rFont val="ＭＳ Ｐゴシック"/>
            <family val="3"/>
          </rPr>
          <t>CT60秒
仲間１人を確実に生き返らせる</t>
        </r>
      </text>
    </comment>
    <comment ref="AH53" authorId="0">
      <text>
        <r>
          <rPr>
            <sz val="9"/>
            <rFont val="ＭＳ Ｐゴシック"/>
            <family val="3"/>
          </rPr>
          <t>CT60秒
敵１体猛毒や眠りを起こさせる</t>
        </r>
      </text>
    </comment>
    <comment ref="AH55" authorId="0">
      <text>
        <r>
          <rPr>
            <sz val="9"/>
            <rFont val="ＭＳ Ｐゴシック"/>
            <family val="3"/>
          </rPr>
          <t>CT90秒
敵１体に３連続＋いてつくはどう</t>
        </r>
      </text>
    </comment>
    <comment ref="AH57" authorId="0">
      <text>
        <r>
          <rPr>
            <sz val="9"/>
            <rFont val="ＭＳ Ｐゴシック"/>
            <family val="3"/>
          </rPr>
          <t>CT60秒
地獄のいかずちでたまに麻痺</t>
        </r>
      </text>
    </comment>
    <comment ref="AH59" authorId="0">
      <text>
        <r>
          <rPr>
            <sz val="9"/>
            <rFont val="ＭＳ Ｐゴシック"/>
            <family val="3"/>
          </rPr>
          <t>CT90秒
仲間一人のテンションを１段階アップ</t>
        </r>
      </text>
    </comment>
    <comment ref="AH61" authorId="0">
      <text>
        <r>
          <rPr>
            <sz val="9"/>
            <rFont val="ＭＳ Ｐゴシック"/>
            <family val="3"/>
          </rPr>
          <t>CT70秒
敵一体に強烈な一撃</t>
        </r>
      </text>
    </comment>
    <comment ref="AH63" authorId="0">
      <text>
        <r>
          <rPr>
            <sz val="9"/>
            <rFont val="ＭＳ Ｐゴシック"/>
            <family val="3"/>
          </rPr>
          <t>CT45秒
敵１体に５回連続攻撃</t>
        </r>
      </text>
    </comment>
    <comment ref="AH65" authorId="0">
      <text>
        <r>
          <rPr>
            <sz val="9"/>
            <rFont val="ＭＳ Ｐゴシック"/>
            <family val="3"/>
          </rPr>
          <t>CT90秒
周囲に幻惑や攻撃呪文に弱くする</t>
        </r>
      </text>
    </comment>
    <comment ref="AG67" authorId="0">
      <text>
        <r>
          <rPr>
            <b/>
            <sz val="9"/>
            <rFont val="ＭＳ Ｐゴシック"/>
            <family val="3"/>
          </rPr>
          <t xml:space="preserve">敵の頭上めがけて巨大な岩石を投げ落とす　MP5　CT60
</t>
        </r>
        <r>
          <rPr>
            <sz val="9"/>
            <rFont val="ＭＳ Ｐゴシック"/>
            <family val="3"/>
          </rPr>
          <t xml:space="preserve">
</t>
        </r>
      </text>
    </comment>
    <comment ref="AH67" authorId="0">
      <text>
        <r>
          <rPr>
            <sz val="9"/>
            <rFont val="ＭＳ Ｐゴシック"/>
            <family val="3"/>
          </rPr>
          <t>CT45秒
力を溜めて敵一体に強烈な一撃</t>
        </r>
      </text>
    </comment>
    <comment ref="AH69" authorId="0">
      <text>
        <r>
          <rPr>
            <sz val="9"/>
            <rFont val="ＭＳ Ｐゴシック"/>
            <family val="3"/>
          </rPr>
          <t>CT90秒
自分周囲ダメージと守備と重さダウン</t>
        </r>
      </text>
    </comment>
    <comment ref="AH71" authorId="0">
      <text>
        <r>
          <rPr>
            <sz val="9"/>
            <rFont val="ＭＳ Ｐゴシック"/>
            <family val="3"/>
          </rPr>
          <t>CT30秒
範囲内の仲間の悪い効果を一度だけ守る</t>
        </r>
      </text>
    </comment>
    <comment ref="AH73" authorId="0">
      <text>
        <r>
          <rPr>
            <sz val="9"/>
            <rFont val="ＭＳ Ｐゴシック"/>
            <family val="3"/>
          </rPr>
          <t>CT90秒
状態異常の耐性を下げる２回攻撃</t>
        </r>
      </text>
    </comment>
    <comment ref="U27" authorId="0">
      <text>
        <r>
          <rPr>
            <sz val="12"/>
            <rFont val="ＭＳ Ｐゴシック"/>
            <family val="3"/>
          </rPr>
          <t xml:space="preserve">pt4  とうこん討ち(バトルマスター専用)
ダメージを与えてテンションアップ    
消費MP  2   </t>
        </r>
      </text>
    </comment>
  </commentList>
</comments>
</file>

<file path=xl/sharedStrings.xml><?xml version="1.0" encoding="utf-8"?>
<sst xmlns="http://schemas.openxmlformats.org/spreadsheetml/2006/main" count="2340" uniqueCount="536">
  <si>
    <t>Lv</t>
  </si>
  <si>
    <t>入手</t>
  </si>
  <si>
    <t>通算</t>
  </si>
  <si>
    <t>-</t>
  </si>
  <si>
    <t>EXP(差分)</t>
  </si>
  <si>
    <t>EXP(累計)</t>
  </si>
  <si>
    <t>基本</t>
  </si>
  <si>
    <t>上級</t>
  </si>
  <si>
    <t>常時みのまもり+5</t>
  </si>
  <si>
    <t>常時ちから+5</t>
  </si>
  <si>
    <t>常時みのまもり+10</t>
  </si>
  <si>
    <t>常時攻撃魔力+10</t>
  </si>
  <si>
    <t>常時最大MP+10</t>
  </si>
  <si>
    <t>常時かいふく魔力+10</t>
  </si>
  <si>
    <t>常時器用さ+20</t>
  </si>
  <si>
    <t>常時力+10</t>
  </si>
  <si>
    <t>常時最大HP+40</t>
  </si>
  <si>
    <t>戦士</t>
  </si>
  <si>
    <t>僧侶</t>
  </si>
  <si>
    <t>武闘家</t>
  </si>
  <si>
    <t>盗賊</t>
  </si>
  <si>
    <t>旅芸人</t>
  </si>
  <si>
    <t>■スキルポイント</t>
  </si>
  <si>
    <t>×</t>
  </si>
  <si>
    <t>SP残高</t>
  </si>
  <si>
    <t>使用SP</t>
  </si>
  <si>
    <t>ゆうかん</t>
  </si>
  <si>
    <t>まほう</t>
  </si>
  <si>
    <t>きあい</t>
  </si>
  <si>
    <t>おたから</t>
  </si>
  <si>
    <t>きょくげい</t>
  </si>
  <si>
    <t>はくあい</t>
  </si>
  <si>
    <t>フォース</t>
  </si>
  <si>
    <t>サバイバル</t>
  </si>
  <si>
    <t>オーラ</t>
  </si>
  <si>
    <t>魔使</t>
  </si>
  <si>
    <t>武闘</t>
  </si>
  <si>
    <t>旅芸</t>
  </si>
  <si>
    <t>魔戦</t>
  </si>
  <si>
    <t>割振SP計</t>
  </si>
  <si>
    <t>常時素早さ+30</t>
  </si>
  <si>
    <t>常時器用さ+20</t>
  </si>
  <si>
    <t>常時攻撃魔力+10</t>
  </si>
  <si>
    <t>常時回復魔力+10</t>
  </si>
  <si>
    <t>常時みのまもり+10</t>
  </si>
  <si>
    <t>常時みのまもり+20</t>
  </si>
  <si>
    <t>常時さいだいHP+30</t>
  </si>
  <si>
    <t>常時みのまもり+5</t>
  </si>
  <si>
    <t>常時最大HP+20</t>
  </si>
  <si>
    <t>常時きようさ+20</t>
  </si>
  <si>
    <t>常時回復魔力+20</t>
  </si>
  <si>
    <t>常時魅力+60</t>
  </si>
  <si>
    <t>かえん斬り</t>
  </si>
  <si>
    <t>装備時攻撃力+10</t>
  </si>
  <si>
    <t>装備時武器ガード率+4%</t>
  </si>
  <si>
    <t>装備時攻撃力+15</t>
  </si>
  <si>
    <t>両手剣</t>
  </si>
  <si>
    <t>装備時攻撃力+20</t>
  </si>
  <si>
    <t>装備時攻撃力+5</t>
  </si>
  <si>
    <t>装備時会心率+2%</t>
  </si>
  <si>
    <t>装備時盾ガード率+1%</t>
  </si>
  <si>
    <t>シールドアタック</t>
  </si>
  <si>
    <t>まもりのたて</t>
  </si>
  <si>
    <t>装備時守備力+30</t>
  </si>
  <si>
    <t>装備時MP吸収率+2%</t>
  </si>
  <si>
    <t>戦闘勝利時MP小回復</t>
  </si>
  <si>
    <t>装備時攻撃魔力+30</t>
  </si>
  <si>
    <t>しゅくふくの杖</t>
  </si>
  <si>
    <t>暴走魔法陣</t>
  </si>
  <si>
    <t>装備時最大MP+100</t>
  </si>
  <si>
    <t>キラーブーン</t>
  </si>
  <si>
    <t>スリープダガー</t>
  </si>
  <si>
    <t>ヒュプノスハント</t>
  </si>
  <si>
    <t>ヴァイパーファング</t>
  </si>
  <si>
    <t>らせん打ち</t>
  </si>
  <si>
    <t>愛のムチ</t>
  </si>
  <si>
    <t>スパークショット</t>
  </si>
  <si>
    <t>しばり打ち</t>
  </si>
  <si>
    <t>地ばしり打ち</t>
  </si>
  <si>
    <t>装備時効果範囲+2m</t>
  </si>
  <si>
    <t>装備時武器ガード率+3%</t>
  </si>
  <si>
    <t>雷鳴突き</t>
  </si>
  <si>
    <t>一閃突き</t>
  </si>
  <si>
    <t>デビルンチャーム</t>
  </si>
  <si>
    <t>装備時最大MP+30</t>
  </si>
  <si>
    <t>パニパニハニー</t>
  </si>
  <si>
    <t>装備時回復魔力+30</t>
  </si>
  <si>
    <t>なぎはらい</t>
  </si>
  <si>
    <t>装備時みかわし率+4%</t>
  </si>
  <si>
    <t>氷結らんげき</t>
  </si>
  <si>
    <t>ウィングブロウ</t>
  </si>
  <si>
    <t>裂鋼拳</t>
  </si>
  <si>
    <t>必中拳</t>
  </si>
  <si>
    <t>タイガークロー</t>
  </si>
  <si>
    <t>波紋演舞</t>
  </si>
  <si>
    <t>装備時みとれる+5%</t>
  </si>
  <si>
    <t>おうぎのまい</t>
  </si>
  <si>
    <t>素手時攻撃力+10</t>
  </si>
  <si>
    <t>素手時会心率+2%</t>
  </si>
  <si>
    <t>素手時攻撃力+20</t>
  </si>
  <si>
    <t>せいけん突き</t>
  </si>
  <si>
    <t>素手時みかわし率+2%</t>
  </si>
  <si>
    <t>ムーンサルト</t>
  </si>
  <si>
    <t>素手時攻撃力+40</t>
  </si>
  <si>
    <t>ウェイトブレイク</t>
  </si>
  <si>
    <t>MPブレイク</t>
  </si>
  <si>
    <t>キャンセルショット</t>
  </si>
  <si>
    <t>装備時射程距離+2m</t>
  </si>
  <si>
    <t>サンダーボルト</t>
  </si>
  <si>
    <t>さみだれうち</t>
  </si>
  <si>
    <t>スライムブロウ</t>
  </si>
  <si>
    <t>メタルウイング</t>
  </si>
  <si>
    <t>パワフルスロー</t>
  </si>
  <si>
    <t>装備時命中+20%</t>
  </si>
  <si>
    <t>シャインスコール</t>
  </si>
  <si>
    <t>バーニングバード</t>
  </si>
  <si>
    <t>オノ</t>
  </si>
  <si>
    <t>実Ｌｖ．</t>
  </si>
  <si>
    <t>魔使盗賊旅芸</t>
  </si>
  <si>
    <t>盾</t>
  </si>
  <si>
    <t>両手杖</t>
  </si>
  <si>
    <t>短剣</t>
  </si>
  <si>
    <t>ムチ</t>
  </si>
  <si>
    <t>ヤリ</t>
  </si>
  <si>
    <t>僧侶パラスパ</t>
  </si>
  <si>
    <t>僧侶武闘旅芸</t>
  </si>
  <si>
    <t>棍</t>
  </si>
  <si>
    <t>ツメ</t>
  </si>
  <si>
    <t>武闘旅芸スパ</t>
  </si>
  <si>
    <t>扇</t>
  </si>
  <si>
    <t>弓</t>
  </si>
  <si>
    <t>まほう</t>
  </si>
  <si>
    <t>しんこう心</t>
  </si>
  <si>
    <t>しんこう心</t>
  </si>
  <si>
    <t>フォース</t>
  </si>
  <si>
    <t>サバイバル</t>
  </si>
  <si>
    <t>オーラ</t>
  </si>
  <si>
    <t>両手剣</t>
  </si>
  <si>
    <t>片手剣</t>
  </si>
  <si>
    <t>片手剣</t>
  </si>
  <si>
    <t>オノ</t>
  </si>
  <si>
    <t>盾</t>
  </si>
  <si>
    <t>両手杖</t>
  </si>
  <si>
    <t>短剣</t>
  </si>
  <si>
    <t>ムチ</t>
  </si>
  <si>
    <t>ヤリ</t>
  </si>
  <si>
    <t>スティック</t>
  </si>
  <si>
    <t>スティック</t>
  </si>
  <si>
    <t>棍</t>
  </si>
  <si>
    <t>ツメ</t>
  </si>
  <si>
    <t>扇</t>
  </si>
  <si>
    <t>格闘</t>
  </si>
  <si>
    <t>格闘</t>
  </si>
  <si>
    <t>ハンマー</t>
  </si>
  <si>
    <t>ハンマー</t>
  </si>
  <si>
    <t>弓</t>
  </si>
  <si>
    <t>ブーメラン</t>
  </si>
  <si>
    <t>ブーメラン</t>
  </si>
  <si>
    <t>パラ</t>
  </si>
  <si>
    <t>レン</t>
  </si>
  <si>
    <t>スパ</t>
  </si>
  <si>
    <t>スキル選択表示</t>
  </si>
  <si>
    <t>職業選択表示</t>
  </si>
  <si>
    <t>■必要経験値</t>
  </si>
  <si>
    <t>タイトル</t>
  </si>
  <si>
    <t>ファイル名</t>
  </si>
  <si>
    <t>製作者</t>
  </si>
  <si>
    <t>更新履歴</t>
  </si>
  <si>
    <t>初版</t>
  </si>
  <si>
    <t>制作日</t>
  </si>
  <si>
    <t>Ver.</t>
  </si>
  <si>
    <t>内容</t>
  </si>
  <si>
    <t>公開日</t>
  </si>
  <si>
    <t>ドラクエX　スキルポイント計算機</t>
  </si>
  <si>
    <r>
      <rPr>
        <b/>
        <sz val="11"/>
        <color indexed="36"/>
        <rFont val="ＭＳ Ｐゴシック"/>
        <family val="3"/>
      </rPr>
      <t>かず</t>
    </r>
    <r>
      <rPr>
        <b/>
        <sz val="11"/>
        <color indexed="8"/>
        <rFont val="ＭＳ Ｐゴシック"/>
        <family val="3"/>
      </rPr>
      <t>　　</t>
    </r>
    <r>
      <rPr>
        <b/>
        <sz val="11"/>
        <color indexed="17"/>
        <rFont val="ＭＳ Ｐゴシック"/>
        <family val="3"/>
      </rPr>
      <t>チーム【リアン】所属</t>
    </r>
  </si>
  <si>
    <t>使用方法</t>
  </si>
  <si>
    <t>概要</t>
  </si>
  <si>
    <t>免責事項</t>
  </si>
  <si>
    <r>
      <rPr>
        <b/>
        <u val="single"/>
        <sz val="11"/>
        <color indexed="10"/>
        <rFont val="ＭＳ Ｐゴシック"/>
        <family val="3"/>
      </rPr>
      <t>当計算機は、無保証です。</t>
    </r>
    <r>
      <rPr>
        <sz val="11"/>
        <color theme="1"/>
        <rFont val="Calibri"/>
        <family val="3"/>
      </rPr>
      <t>当計算機を利用することにより、利用者に発生した損害の一部または全部は、当方では一切責任を負いません。（ウイルス感染や、自動実行マクロの暴走による損害等も含む。）　ご理解いただけた方には、無償でご利用いただけます。</t>
    </r>
  </si>
  <si>
    <t>フリーメモ記載欄</t>
  </si>
  <si>
    <t>機能名または内容</t>
  </si>
  <si>
    <t>Lv．UP計画</t>
  </si>
  <si>
    <t>目標Lv.</t>
  </si>
  <si>
    <t>必要経験値</t>
  </si>
  <si>
    <t>スキル獲得状況</t>
  </si>
  <si>
    <t>スキル割振り欄</t>
  </si>
  <si>
    <t>機能説明</t>
  </si>
  <si>
    <t>入力可能領域</t>
  </si>
  <si>
    <t>初期設定～
基本的な操作手順</t>
  </si>
  <si>
    <t>シートの追加</t>
  </si>
  <si>
    <t>職業選択表示機能
スキル選択表示機能</t>
  </si>
  <si>
    <t>画面左上のフィルターで、
例えば右のような、「僧侶」に関係する
スキルのみを表示させることが可能。
同様に、
スキルを選択し、
検討対象のスキルのみを表示させる等、
幅広いフィルタリングが可能。</t>
  </si>
  <si>
    <t>具体的なシミュレーション例
(Lv. UPによる方法）</t>
  </si>
  <si>
    <t>具体的なシミュレーション例
(スキル振り直しによる方法）</t>
  </si>
  <si>
    <t>スキル割振り欄の下段に、変動させたいスキルポイントを、±することで、スキルポイントの追加・削除のシミュレーションができます。ここに、－（マイナス）の数字を、入れるということは、10,000G支払って、スキルを振りなおすということを意味します。
このように、スキル振り直し、Lv.UPにかかるゴールドや経験値を計算しながら、最適な方法をシミュレーションできます。
下の例は、レンジャーで割り振った「格闘」スキルを解除し、不足分を、スーパースター等で補う計画の例です。
「格闘」スキルのスキルポイント100を維持した状態で、目標のスキルを取るためにはどうすればよいかを考えた例です。</t>
  </si>
  <si>
    <t>賢者</t>
  </si>
  <si>
    <t>さとり</t>
  </si>
  <si>
    <t>バト</t>
  </si>
  <si>
    <t>とうこん</t>
  </si>
  <si>
    <t>Lv.SP</t>
  </si>
  <si>
    <t>獲得SP</t>
  </si>
  <si>
    <t>①各職業の実Lv.を入力することで、獲得済スキルポイントの合計が表示される。
②スキルポイントを、各スキルに割り振ることで、獲得できるスキルの表示や、スキルポイント残高が、一目でわかる。
③必要（不要）なスキルポイントを「スキルポイント割振り欄で±すれば、獲得したいスキルの獲得方法をシミュレーションできる。</t>
  </si>
  <si>
    <t xml:space="preserve">まず、各職業のLv.を、「実Lv.」欄に入力し、
次に、すでに、各スキルに割り振っているスキルポイントを入力します。
これにより、
獲得済スキルポイントと、使用スキルポイント、残高が明確になります。
右の例の場合、僧侶は、SP残高が24となっています。
例えば、盾スキルに、29を割り振りたいと考えた場合、
SP残高の合計が29を超えるように、「Lv. UP計画」欄に、
追加するべきLv.を書いていき、
目標達成するためのLv. UP方法をシミュレーションします。
</t>
  </si>
  <si>
    <t>盾スキル29を達成するために、僧侶の「Lv.UP計画」に"1"を入力すると、
それに必要な経験値（EXP）と新しいSP残高等が表示されます。
しかし、
僧侶Lv.を、59から60にするより、同じく盾スキルが獲得可能な戦士のLv.をあげたほうが、短時間で目標達成できます。
このような手法で、
複雑なスキルポイント計算も、
容易にシミュレーション可能
となります。</t>
  </si>
  <si>
    <t>獲得スキル一覧機能</t>
  </si>
  <si>
    <t>各スキルに、スキルポイントを割り振ると、
獲得できるスキル（の数字部分）が、
青色に変化。
一目で、どのスキルを獲得できる（できている）のか
分かります。
（Office2003未満の場合、
　正常動作しないかもしれません。）</t>
  </si>
  <si>
    <t>Ver.1.30</t>
  </si>
  <si>
    <t>Veｒ.1.20</t>
  </si>
  <si>
    <t>ドラゴン斬り</t>
  </si>
  <si>
    <t>ミラクルソード</t>
  </si>
  <si>
    <t>はやぶさ斬り</t>
  </si>
  <si>
    <t>かばう(専)</t>
  </si>
  <si>
    <t>ロストアタック</t>
  </si>
  <si>
    <t>たいあたり(専)</t>
  </si>
  <si>
    <t xml:space="preserve">やいばくだき(専) </t>
  </si>
  <si>
    <t>おはらい</t>
  </si>
  <si>
    <t>マホトラのころも(専)</t>
  </si>
  <si>
    <t>聖女の守り(専)</t>
  </si>
  <si>
    <t>天使の守り(専)</t>
  </si>
  <si>
    <t>聖なる祈り(専)</t>
  </si>
  <si>
    <t>魔結界</t>
  </si>
  <si>
    <t>ぶきみなひかり</t>
  </si>
  <si>
    <t>魔力の息吹(専)</t>
  </si>
  <si>
    <t>魔力覚醒(専)</t>
  </si>
  <si>
    <t>ためる(専)</t>
  </si>
  <si>
    <t>心頭滅却</t>
  </si>
  <si>
    <t>不撓不屈(専)</t>
  </si>
  <si>
    <t>おたけび</t>
  </si>
  <si>
    <t>めいそう(専)</t>
  </si>
  <si>
    <t>ぬすむ(専)</t>
  </si>
  <si>
    <t>みやぶる</t>
  </si>
  <si>
    <t>おたからさがし(専)</t>
  </si>
  <si>
    <t>バナナトラップ(専)</t>
  </si>
  <si>
    <t>メガボンバー(専)</t>
  </si>
  <si>
    <t>ボケ</t>
  </si>
  <si>
    <t>ツッコミ</t>
  </si>
  <si>
    <t>タップダンス(専)</t>
  </si>
  <si>
    <t>キラージャグリング(専)</t>
  </si>
  <si>
    <t>やいばのぼうぎょ</t>
  </si>
  <si>
    <t xml:space="preserve">HPパサー </t>
  </si>
  <si>
    <t>におうだち(専)</t>
  </si>
  <si>
    <t>ヘヴィチャージ(専)</t>
  </si>
  <si>
    <t>ファイアフォース(専)</t>
  </si>
  <si>
    <t>ＭＰパサー(専)</t>
  </si>
  <si>
    <t>みのがす</t>
  </si>
  <si>
    <t>てなづける(専)</t>
  </si>
  <si>
    <t>まもりのきり(専)</t>
  </si>
  <si>
    <t>メタルトラップ(専)</t>
  </si>
  <si>
    <t>サインぜめ(専)</t>
  </si>
  <si>
    <t>スキャンダル(専)</t>
  </si>
  <si>
    <t>メイクアップ(専)</t>
  </si>
  <si>
    <t>ボディーガード呼び(専)</t>
  </si>
  <si>
    <t>ベストスマイル(専)</t>
  </si>
  <si>
    <t>Ver.1.31</t>
  </si>
  <si>
    <t>バトルマスター・賢者対応（暫定）、特訓モードでの獲得SP記載欄追加、一部のスキル詳細をコメントで追加</t>
  </si>
  <si>
    <t>戦士バト魔戦</t>
  </si>
  <si>
    <t>戦士僧侶魔使旅芸パラ魔戦賢者</t>
  </si>
  <si>
    <t>魔使魔戦賢者</t>
  </si>
  <si>
    <t>武闘盗賊バトレンスパ</t>
  </si>
  <si>
    <t xml:space="preserve">常時回復魔力+10 </t>
  </si>
  <si>
    <t xml:space="preserve">常時攻撃魔力+10 </t>
  </si>
  <si>
    <t xml:space="preserve">常時最大MP+10 </t>
  </si>
  <si>
    <t xml:space="preserve">常時最大MP+20 </t>
  </si>
  <si>
    <t xml:space="preserve">常時ちから+5 </t>
  </si>
  <si>
    <t xml:space="preserve">常時すばやさ+30 </t>
  </si>
  <si>
    <t>バトルマスター・賢者対応（正式）、一部のスキル詳細をコメントで追加・変更</t>
  </si>
  <si>
    <t>とうこん討ち(専)</t>
  </si>
  <si>
    <t>すてみ(専)</t>
  </si>
  <si>
    <t>もろば斬り(専)</t>
  </si>
  <si>
    <t>無心こうげき(専)</t>
  </si>
  <si>
    <t>魔導の書(専)</t>
  </si>
  <si>
    <t>しんぴのさとり(専)</t>
  </si>
  <si>
    <t>いやしの雨(専)</t>
  </si>
  <si>
    <t>ブレードガード</t>
  </si>
  <si>
    <t>ドラゴンスラッシュ</t>
  </si>
  <si>
    <t xml:space="preserve">ぶんまわし </t>
  </si>
  <si>
    <t xml:space="preserve">フリーズブレード </t>
  </si>
  <si>
    <t>たいぼく斬</t>
  </si>
  <si>
    <t>蒼天魔斬</t>
  </si>
  <si>
    <t>かぶと割り</t>
  </si>
  <si>
    <t>まじん斬り</t>
  </si>
  <si>
    <t>Ver.1.32</t>
  </si>
  <si>
    <t>Lv.65対応</t>
  </si>
  <si>
    <t xml:space="preserve"> </t>
  </si>
  <si>
    <t>Ver.1.40</t>
  </si>
  <si>
    <t>Lv.70対応</t>
  </si>
  <si>
    <t>Ver.1.50</t>
  </si>
  <si>
    <t>Lv.75対応（ただし、獲得スキルポイントのみ。必要経験値は不明）</t>
  </si>
  <si>
    <t>Lv.75対応（必要経験値対応）</t>
  </si>
  <si>
    <t>まもの使い</t>
  </si>
  <si>
    <t>まも</t>
  </si>
  <si>
    <t>まもの</t>
  </si>
  <si>
    <t xml:space="preserve">かわいがる(専) </t>
  </si>
  <si>
    <t xml:space="preserve">ブレスクラッシュ(専) </t>
  </si>
  <si>
    <t>常時ちから+5</t>
  </si>
  <si>
    <t xml:space="preserve">HPリンク(専) </t>
  </si>
  <si>
    <t xml:space="preserve">常時最大HP+10 </t>
  </si>
  <si>
    <t xml:space="preserve">MPリンク(専) </t>
  </si>
  <si>
    <t>Ver.1.51</t>
  </si>
  <si>
    <t>Ver.2.00</t>
  </si>
  <si>
    <t>Lv.80対応　まもの使い対応</t>
  </si>
  <si>
    <t>戦士バトまも</t>
  </si>
  <si>
    <t>戦士レンまも</t>
  </si>
  <si>
    <t>魔使盗賊スパまも</t>
  </si>
  <si>
    <t>武闘盗賊まも</t>
  </si>
  <si>
    <t>Ver.2.10</t>
  </si>
  <si>
    <t>どうぐ使い</t>
  </si>
  <si>
    <t>どうぐ</t>
  </si>
  <si>
    <t>どう</t>
  </si>
  <si>
    <t>僧侶パラどう</t>
  </si>
  <si>
    <t>バトパラどう</t>
  </si>
  <si>
    <t>魔戦レン賢者どう</t>
  </si>
  <si>
    <t>レン賢者どう</t>
  </si>
  <si>
    <t>ためる弐(専)</t>
  </si>
  <si>
    <t>しんだふり(専)</t>
  </si>
  <si>
    <t>ハッスルダンス(専)</t>
  </si>
  <si>
    <t>天下無双(専)</t>
  </si>
  <si>
    <t>大ぼうぎょ(専)</t>
  </si>
  <si>
    <t>ライトフォース(専)</t>
  </si>
  <si>
    <t>オオカミアタック(専)</t>
  </si>
  <si>
    <t>零の洗礼(専)</t>
  </si>
  <si>
    <t>ゴールドシャワー(専)</t>
  </si>
  <si>
    <t>エモノ呼び(専)</t>
  </si>
  <si>
    <t>ギガスラッシュ</t>
  </si>
  <si>
    <t xml:space="preserve">渾身斬り </t>
  </si>
  <si>
    <t xml:space="preserve">オノむそう </t>
  </si>
  <si>
    <t>会心完全ガード</t>
  </si>
  <si>
    <t>戦闘勝利時MP中回復</t>
  </si>
  <si>
    <t>タナトスハント</t>
  </si>
  <si>
    <t>双竜打ち</t>
  </si>
  <si>
    <t>狼牙突き</t>
  </si>
  <si>
    <t>キラキラボーン</t>
  </si>
  <si>
    <t>天地のかまえ</t>
  </si>
  <si>
    <t>ゴールドフィンガー</t>
  </si>
  <si>
    <t>アゲハ乱舞</t>
  </si>
  <si>
    <t>ばくれつけん</t>
  </si>
  <si>
    <t>ランドインパクト</t>
  </si>
  <si>
    <t>天使の矢</t>
  </si>
  <si>
    <t>デュアルカッター</t>
  </si>
  <si>
    <t>どうぐ使い対応（仮）　スキル130対応（仮）</t>
  </si>
  <si>
    <t>どうぐ使い対応（正式）　スキル130対応（仮）</t>
  </si>
  <si>
    <t>Ver.2.11</t>
  </si>
  <si>
    <t>Ver.2.12</t>
  </si>
  <si>
    <t>マスタースキル対応</t>
  </si>
  <si>
    <t>マスタースキル</t>
  </si>
  <si>
    <t>マスタースキルの利用方法</t>
  </si>
  <si>
    <t>常時最大MP+10</t>
  </si>
  <si>
    <t>常時魅力+20</t>
  </si>
  <si>
    <t>常時すばやさ+30</t>
  </si>
  <si>
    <t xml:space="preserve">常時さいだいMP+10 </t>
  </si>
  <si>
    <t xml:space="preserve">トラップジャマー(専) </t>
  </si>
  <si>
    <t xml:space="preserve">常時すばやさ+10 </t>
  </si>
  <si>
    <t xml:space="preserve">どうぐ倍化術(専) </t>
  </si>
  <si>
    <t xml:space="preserve">磁界シールド(専) </t>
  </si>
  <si>
    <t>ビッグシールド</t>
  </si>
  <si>
    <t>早詠みの杖</t>
  </si>
  <si>
    <t>攻撃時たまにMP回復</t>
  </si>
  <si>
    <t>黄泉送り</t>
  </si>
  <si>
    <t>明鏡止水</t>
  </si>
  <si>
    <t>かまいたち</t>
  </si>
  <si>
    <t>シールドブレイク</t>
  </si>
  <si>
    <t>バードシュート</t>
  </si>
  <si>
    <t>常時ちから+10</t>
  </si>
  <si>
    <t>常時みりょく+20</t>
  </si>
  <si>
    <t xml:space="preserve">チューンアップ(専) </t>
  </si>
  <si>
    <t>ぼうぎょ</t>
  </si>
  <si>
    <t>悪魔ばらい</t>
  </si>
  <si>
    <t>けもの突き</t>
  </si>
  <si>
    <t>マジステッキ</t>
  </si>
  <si>
    <t>足ばらい</t>
  </si>
  <si>
    <t>花ふぶき</t>
  </si>
  <si>
    <t>石つぶて</t>
  </si>
  <si>
    <t>ドラムクラッシュ</t>
  </si>
  <si>
    <t>マジックアロー</t>
  </si>
  <si>
    <t>スーパースター</t>
  </si>
  <si>
    <t>魔法使い</t>
  </si>
  <si>
    <t>魔法戦士</t>
  </si>
  <si>
    <t xml:space="preserve">スカウト成功率アップ(専) </t>
  </si>
  <si>
    <t>Ver.2.14</t>
  </si>
  <si>
    <t>120スキル対応</t>
  </si>
  <si>
    <t>装備時会心率+2%</t>
  </si>
  <si>
    <t>超はやぶさ斬り</t>
  </si>
  <si>
    <t xml:space="preserve">どうぐ範囲化術(専) </t>
  </si>
  <si>
    <t>装備時守備力+10</t>
  </si>
  <si>
    <t>ファランクス</t>
  </si>
  <si>
    <t>装備時攻撃力+10</t>
  </si>
  <si>
    <t>ビッグバン</t>
  </si>
  <si>
    <t xml:space="preserve">常時きようさ+10 </t>
  </si>
  <si>
    <t>鉄甲斬</t>
  </si>
  <si>
    <t>装備時会心率+3%</t>
  </si>
  <si>
    <t>さみだれ突き</t>
  </si>
  <si>
    <t>装備時身かわし率+2%</t>
  </si>
  <si>
    <t>サイクロンアッパー</t>
  </si>
  <si>
    <t>スタンショット</t>
  </si>
  <si>
    <t>装備時MP吸収率+4%</t>
  </si>
  <si>
    <t>ラピッドステッキ</t>
  </si>
  <si>
    <t>超暴走魔法陣</t>
  </si>
  <si>
    <t>水流のかまえ</t>
  </si>
  <si>
    <t>カオスエッジ</t>
  </si>
  <si>
    <t>疾風迅雷</t>
  </si>
  <si>
    <t>ピンクタイフーン</t>
  </si>
  <si>
    <t>シャイニングボウ</t>
  </si>
  <si>
    <t>装備時攻撃力+5</t>
  </si>
  <si>
    <t>フローズンバード</t>
  </si>
  <si>
    <t>達人の呼吸</t>
  </si>
  <si>
    <t>かばうの心得（専）</t>
  </si>
  <si>
    <t>ちから＋10（専）</t>
  </si>
  <si>
    <t>回復魔力+20（専）</t>
  </si>
  <si>
    <t>最大MP +30（専）</t>
  </si>
  <si>
    <t>呪文暴走率アップ(専）</t>
  </si>
  <si>
    <t>攻撃魔力+20（専）</t>
  </si>
  <si>
    <t>すばやさ＋30（専）</t>
  </si>
  <si>
    <t>きようさ＋30（専）</t>
  </si>
  <si>
    <t>エンドオブシーン（専）</t>
  </si>
  <si>
    <t>におうだちの心得（専）</t>
  </si>
  <si>
    <t>最大HP +20（専）</t>
  </si>
  <si>
    <t>フォース範囲化（専）</t>
  </si>
  <si>
    <t>先制攻撃率アップ（専）</t>
  </si>
  <si>
    <t>回復魔力+30（専）</t>
  </si>
  <si>
    <t>攻撃魔力+30（専）</t>
  </si>
  <si>
    <t>魅力＋30（専）</t>
  </si>
  <si>
    <t>みとれる＋2％（専）</t>
  </si>
  <si>
    <t>なつきやすくなる（専）</t>
  </si>
  <si>
    <t>転生遭遇率アップ（専）</t>
  </si>
  <si>
    <t>メタル遭遇率UP（専）</t>
  </si>
  <si>
    <t>常時最大HP+30</t>
  </si>
  <si>
    <t xml:space="preserve">呪文暴走率アップ </t>
  </si>
  <si>
    <t>アイスフォース(専)</t>
  </si>
  <si>
    <t>ストームフォース(専)</t>
  </si>
  <si>
    <t>ダークフォース(専)</t>
  </si>
  <si>
    <t xml:space="preserve">常時最大HP+10 </t>
  </si>
  <si>
    <t>装備時盾ガード率+1%</t>
  </si>
  <si>
    <t>装備時武器ガード率+3%</t>
  </si>
  <si>
    <t>実特訓SP</t>
  </si>
  <si>
    <t>特訓SP計画</t>
  </si>
  <si>
    <t>最大
使用
SP</t>
  </si>
  <si>
    <t>獲得
SP</t>
  </si>
  <si>
    <t>特訓SPの欄を2行に変更。（1行追加）　マスタースキルを排他利用を想定した表示に変更。</t>
  </si>
  <si>
    <t>-</t>
  </si>
  <si>
    <t>130スキル対応</t>
  </si>
  <si>
    <t>チャージタックル</t>
  </si>
  <si>
    <t>ホーリーライト</t>
  </si>
  <si>
    <t>マヒャデドス</t>
  </si>
  <si>
    <t>無念無想</t>
  </si>
  <si>
    <t>ギガボンバー</t>
  </si>
  <si>
    <t>ゴッドジャグリング</t>
  </si>
  <si>
    <t>テンションバーン</t>
  </si>
  <si>
    <t>フォースブレイク</t>
  </si>
  <si>
    <t>あんこくのきり</t>
  </si>
  <si>
    <t>グランドネビュラ</t>
  </si>
  <si>
    <t>イオグランデ</t>
  </si>
  <si>
    <t>スキルクラッシュ</t>
  </si>
  <si>
    <t>メディカルデバイス</t>
  </si>
  <si>
    <t>バギムーチョ</t>
  </si>
  <si>
    <t>がんせきおとし</t>
  </si>
  <si>
    <t>装備時武器ガード率+2%</t>
  </si>
  <si>
    <t>装備時攻撃魔力+10</t>
  </si>
  <si>
    <t>装備時会心率+4%</t>
  </si>
  <si>
    <t>Ver.2.16</t>
  </si>
  <si>
    <t>Ver.2.17</t>
  </si>
  <si>
    <t>140スキル対応　　2段階・3段階シミュレーション対応</t>
  </si>
  <si>
    <t>第2段階・第3段階計画用
シートの追加</t>
  </si>
  <si>
    <t>スキルポイント計算機のシート名にマウスカーソルを合わせて、右クリック→
「移動またはコピー」を選択すると、シートをコピーできます。
第4段階以降のシミュレーションを行いたい。
2キャラクターのシミュレーションをしたい。
とりあえず一度、現状を保存して、１から考え直したい。
等、
状況に合わせて、シートを何枚でも追加できます。
もちろん、データ自体を別名保存したほうが見やすいというのは、ありますが笑</t>
  </si>
  <si>
    <t>バトルマスター</t>
  </si>
  <si>
    <t>パラディン</t>
  </si>
  <si>
    <t>レンジャー</t>
  </si>
  <si>
    <r>
      <t xml:space="preserve">右図のオレンジ部分に獲得済マスタースキルを入力すれば、
シミュレーションできます。
マスタースキルは、
無料で何回でもスキル振り直しができるため、
</t>
    </r>
    <r>
      <rPr>
        <sz val="11"/>
        <color indexed="10"/>
        <rFont val="ＭＳ Ｐゴシック"/>
        <family val="3"/>
      </rPr>
      <t>多数のスキルでの、排他利用を想定</t>
    </r>
    <r>
      <rPr>
        <sz val="11"/>
        <color theme="1"/>
        <rFont val="Calibri"/>
        <family val="3"/>
      </rPr>
      <t>して、
１つのセルでの使用計画値が、獲得済SPを超えない限り、
異常とは判断しないようにしました。
右図の例では、合計19のSPを計画値として入力していますが、
最大値が10と認識されています。
獲得SPが、8のため、
8 - 10 = -2
と表示されています。</t>
    </r>
  </si>
  <si>
    <r>
      <rPr>
        <sz val="11"/>
        <color indexed="51"/>
        <rFont val="ＭＳ Ｐゴシック"/>
        <family val="3"/>
      </rPr>
      <t>■色</t>
    </r>
    <r>
      <rPr>
        <sz val="11"/>
        <rFont val="ＭＳ Ｐゴシック"/>
        <family val="3"/>
      </rPr>
      <t>の部分のみが、利用者が入力するべき領域で、それ以外の部分は、入力不可能になっています。</t>
    </r>
  </si>
  <si>
    <r>
      <rPr>
        <sz val="11"/>
        <color indexed="10"/>
        <rFont val="ＭＳ Ｐゴシック"/>
        <family val="3"/>
      </rPr>
      <t>「今の計画を、達成した後に、どうしたいのか？」</t>
    </r>
    <r>
      <rPr>
        <sz val="11"/>
        <color theme="1"/>
        <rFont val="Calibri"/>
        <family val="3"/>
      </rPr>
      <t xml:space="preserve">
例えば、戦士Lv.を70→80にして、　斧スキルを120→130  ゆうかんスキルを120→130にしたい。
</t>
    </r>
    <r>
      <rPr>
        <sz val="11"/>
        <color indexed="10"/>
        <rFont val="ＭＳ Ｐゴシック"/>
        <family val="3"/>
      </rPr>
      <t>でも、戦士Lv.75になった時点で、まずは、斧スキルだけ130にしたい。</t>
    </r>
    <r>
      <rPr>
        <sz val="11"/>
        <color theme="1"/>
        <rFont val="Calibri"/>
        <family val="3"/>
      </rPr>
      <t xml:space="preserve">
これをシミュレーションできるように、
第2段階・第3段階のSP計算機シートを追加しました。
すなわち、　第1段階で、加減したスキルポイント・増加したLv.UP計画、特訓SP獲得計画を、第2段階シートに反映
　　　　　　　　第2段階で、加減したスキルポイント・増加したLv.UP計画、特訓SP獲得計画を、第3段階シートに反映　となります。
　　　　【第1シート】　　　　　　　　　　　　　　　　　　　　　　　　　　　　　　　　　　　　　　　　　　　　　　　　　　【第2シート】</t>
    </r>
  </si>
  <si>
    <t>第1段階</t>
  </si>
  <si>
    <t>第2段階</t>
  </si>
  <si>
    <t>第3段階</t>
  </si>
  <si>
    <t>Ver.2.30</t>
  </si>
  <si>
    <t>計画</t>
  </si>
  <si>
    <t>140スキル対応　マスタースキルの計画値を記入可能に変更</t>
  </si>
  <si>
    <t>真・オノむそう</t>
  </si>
  <si>
    <t>スペルガード</t>
  </si>
  <si>
    <t>せいけん爆撃</t>
  </si>
  <si>
    <t>弓聖の守り星</t>
  </si>
  <si>
    <t>デュアルブレイカー</t>
  </si>
  <si>
    <t>プレートインパクト</t>
  </si>
  <si>
    <t>ギガブレイク</t>
  </si>
  <si>
    <t>全身全霊斬り</t>
  </si>
  <si>
    <t>ナイトメアファング</t>
  </si>
  <si>
    <t>ティンクルバトン</t>
  </si>
  <si>
    <t>復活の杖</t>
  </si>
  <si>
    <t>ジゴスパーク</t>
  </si>
  <si>
    <t>奥義・棍閃殺</t>
  </si>
  <si>
    <t>ライガークラッシュ</t>
  </si>
  <si>
    <t>百花繚乱</t>
  </si>
  <si>
    <t>極竜打ち</t>
  </si>
  <si>
    <t>たまに2回攻撃</t>
  </si>
  <si>
    <t>たまにHP１で生き残り</t>
  </si>
  <si>
    <t>たまにMP消費しない</t>
  </si>
  <si>
    <t>カウンターブースト</t>
  </si>
  <si>
    <t>盗む成功率アップ</t>
  </si>
  <si>
    <t>たまにカウンター</t>
  </si>
  <si>
    <t>テンション消費減</t>
  </si>
  <si>
    <t>ガード時しびれさせる</t>
  </si>
  <si>
    <t>ジバルンバ</t>
  </si>
  <si>
    <t>むげんのさとり</t>
  </si>
  <si>
    <t>ボディーガード強化</t>
  </si>
  <si>
    <t>行動間隔短縮</t>
  </si>
  <si>
    <t>どうぐ発動速度短縮</t>
  </si>
  <si>
    <t>Ver.2.39</t>
  </si>
  <si>
    <t>Lv.85対応</t>
  </si>
  <si>
    <t>■特訓モード</t>
  </si>
  <si>
    <t>Pt</t>
  </si>
  <si>
    <t>累計</t>
  </si>
  <si>
    <t>Ver.2.40</t>
  </si>
  <si>
    <t>Ver.2.42</t>
  </si>
  <si>
    <t>spcalc-v2.42.xls</t>
  </si>
  <si>
    <t xml:space="preserve"> </t>
  </si>
  <si>
    <t>150スキル対応</t>
  </si>
  <si>
    <t>メラガイアー</t>
  </si>
  <si>
    <t>サプライズラッシュ</t>
  </si>
  <si>
    <t>ミラクルブースト</t>
  </si>
  <si>
    <t>マダンテ</t>
  </si>
  <si>
    <t>フェンリルアタック</t>
  </si>
  <si>
    <t>聖騎士の堅陣</t>
  </si>
  <si>
    <t>真・やいばくだき</t>
  </si>
  <si>
    <t>女神の祝福</t>
  </si>
  <si>
    <t>ためる参</t>
  </si>
  <si>
    <t xml:space="preserve">たたかいのビート </t>
  </si>
  <si>
    <t xml:space="preserve">ドルマドン </t>
  </si>
  <si>
    <t>ミリオンスマイル</t>
  </si>
  <si>
    <t xml:space="preserve">ウォークライ </t>
  </si>
  <si>
    <t xml:space="preserve">プラズマリムーバー </t>
  </si>
  <si>
    <t xml:space="preserve">装備時こうげき力+10 </t>
  </si>
  <si>
    <t xml:space="preserve">装備時しゅび力+10 </t>
  </si>
  <si>
    <t xml:space="preserve">装備時最大MP+30 </t>
  </si>
  <si>
    <t xml:space="preserve">状態異常成功率アップ </t>
  </si>
  <si>
    <t xml:space="preserve">装備時こうげき力+5 </t>
  </si>
  <si>
    <t xml:space="preserve">素手時こうげき力+50 </t>
  </si>
  <si>
    <t xml:space="preserve">装備時最大HP+10 </t>
  </si>
  <si>
    <t>ダークネスショット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</si>
</sst>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36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5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53"/>
      <name val="ＭＳ Ｐゴシック"/>
      <family val="3"/>
    </font>
    <font>
      <b/>
      <sz val="10"/>
      <name val="ＭＳ Ｐゴシック"/>
      <family val="3"/>
    </font>
    <font>
      <b/>
      <sz val="10"/>
      <color indexed="14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10"/>
      <name val="ＭＳ Ｐゴシック"/>
      <family val="3"/>
    </font>
    <font>
      <sz val="7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10"/>
      <name val="ＭＳ Ｐゴシック"/>
      <family val="3"/>
    </font>
    <font>
      <sz val="9"/>
      <name val="MS UI Gothic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b/>
      <sz val="11"/>
      <color theme="9" tint="-0.24997000396251678"/>
      <name val="Calibri"/>
      <family val="3"/>
    </font>
    <font>
      <b/>
      <sz val="10"/>
      <name val="Calibri"/>
      <family val="3"/>
    </font>
    <font>
      <b/>
      <sz val="10"/>
      <color rgb="FFFF008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8"/>
      <color rgb="FFFF0000"/>
      <name val="Calibri"/>
      <family val="3"/>
    </font>
    <font>
      <sz val="7"/>
      <color theme="1"/>
      <name val="Calibri"/>
      <family val="3"/>
    </font>
    <font>
      <sz val="9"/>
      <color theme="0"/>
      <name val="ＭＳ Ｐゴシック"/>
      <family val="3"/>
    </font>
    <font>
      <sz val="11"/>
      <color theme="9" tint="0.39998000860214233"/>
      <name val="Calibri"/>
      <family val="3"/>
    </font>
    <font>
      <b/>
      <sz val="18"/>
      <color rgb="FFFF0000"/>
      <name val="Calibri"/>
      <family val="3"/>
    </font>
    <font>
      <sz val="9"/>
      <color theme="0"/>
      <name val="Calibri"/>
      <family val="3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B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FFE0"/>
        <bgColor indexed="64"/>
      </patternFill>
    </fill>
    <fill>
      <patternFill patternType="solid">
        <fgColor rgb="FFFFE0D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 style="thin"/>
      <right style="thin"/>
      <top/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>
      <alignment/>
      <protection/>
    </xf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vertical="center" wrapText="1"/>
    </xf>
    <xf numFmtId="0" fontId="58" fillId="35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right" vertical="center" wrapText="1"/>
    </xf>
    <xf numFmtId="0" fontId="58" fillId="36" borderId="10" xfId="0" applyFont="1" applyFill="1" applyBorder="1" applyAlignment="1">
      <alignment horizontal="right" vertical="center" wrapText="1"/>
    </xf>
    <xf numFmtId="0" fontId="58" fillId="34" borderId="10" xfId="0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horizontal="right" vertical="center" wrapText="1"/>
    </xf>
    <xf numFmtId="0" fontId="58" fillId="36" borderId="11" xfId="0" applyFont="1" applyFill="1" applyBorder="1" applyAlignment="1">
      <alignment horizontal="right" vertical="center" wrapText="1"/>
    </xf>
    <xf numFmtId="0" fontId="57" fillId="33" borderId="10" xfId="0" applyFont="1" applyFill="1" applyBorder="1" applyAlignment="1">
      <alignment horizontal="center" vertical="center" textRotation="255" wrapText="1"/>
    </xf>
    <xf numFmtId="0" fontId="0" fillId="37" borderId="0" xfId="0" applyFill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176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0" fillId="37" borderId="14" xfId="0" applyFill="1" applyBorder="1" applyAlignment="1">
      <alignment/>
    </xf>
    <xf numFmtId="0" fontId="52" fillId="37" borderId="12" xfId="0" applyFont="1" applyFill="1" applyBorder="1" applyAlignment="1">
      <alignment/>
    </xf>
    <xf numFmtId="0" fontId="59" fillId="37" borderId="12" xfId="0" applyFont="1" applyFill="1" applyBorder="1" applyAlignment="1">
      <alignment/>
    </xf>
    <xf numFmtId="0" fontId="60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0" fillId="37" borderId="12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/>
    </xf>
    <xf numFmtId="0" fontId="41" fillId="37" borderId="15" xfId="0" applyFont="1" applyFill="1" applyBorder="1" applyAlignment="1">
      <alignment/>
    </xf>
    <xf numFmtId="0" fontId="0" fillId="37" borderId="16" xfId="0" applyFill="1" applyBorder="1" applyAlignment="1">
      <alignment horizontal="center"/>
    </xf>
    <xf numFmtId="0" fontId="0" fillId="37" borderId="0" xfId="0" applyFill="1" applyAlignment="1">
      <alignment horizontal="center" vertical="center"/>
    </xf>
    <xf numFmtId="0" fontId="0" fillId="38" borderId="17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0" fillId="7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61" fillId="34" borderId="0" xfId="0" applyFont="1" applyFill="1" applyBorder="1" applyAlignment="1">
      <alignment horizontal="left" vertical="center"/>
    </xf>
    <xf numFmtId="0" fontId="62" fillId="34" borderId="0" xfId="0" applyFont="1" applyFill="1" applyBorder="1" applyAlignment="1">
      <alignment horizontal="right" vertical="center" wrapText="1"/>
    </xf>
    <xf numFmtId="0" fontId="62" fillId="34" borderId="0" xfId="0" applyFont="1" applyFill="1" applyBorder="1" applyAlignment="1">
      <alignment vertical="center" wrapText="1"/>
    </xf>
    <xf numFmtId="0" fontId="61" fillId="0" borderId="0" xfId="0" applyFont="1" applyAlignment="1">
      <alignment/>
    </xf>
    <xf numFmtId="0" fontId="58" fillId="34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58" fillId="0" borderId="11" xfId="0" applyFont="1" applyBorder="1" applyAlignment="1">
      <alignment horizontal="right"/>
    </xf>
    <xf numFmtId="0" fontId="58" fillId="0" borderId="0" xfId="0" applyFont="1" applyAlignment="1">
      <alignment horizontal="right"/>
    </xf>
    <xf numFmtId="0" fontId="41" fillId="37" borderId="19" xfId="0" applyFont="1" applyFill="1" applyBorder="1" applyAlignment="1">
      <alignment/>
    </xf>
    <xf numFmtId="0" fontId="0" fillId="0" borderId="0" xfId="0" applyAlignment="1">
      <alignment/>
    </xf>
    <xf numFmtId="0" fontId="0" fillId="37" borderId="0" xfId="0" applyFill="1" applyAlignment="1">
      <alignment/>
    </xf>
    <xf numFmtId="0" fontId="0" fillId="38" borderId="20" xfId="0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left" vertical="top"/>
    </xf>
    <xf numFmtId="0" fontId="0" fillId="37" borderId="12" xfId="0" applyFill="1" applyBorder="1" applyAlignment="1">
      <alignment horizontal="left" vertical="top" wrapText="1"/>
    </xf>
    <xf numFmtId="0" fontId="57" fillId="39" borderId="21" xfId="0" applyFont="1" applyFill="1" applyBorder="1" applyAlignment="1">
      <alignment horizontal="center" vertical="center" textRotation="255" wrapText="1"/>
    </xf>
    <xf numFmtId="0" fontId="57" fillId="39" borderId="22" xfId="0" applyFont="1" applyFill="1" applyBorder="1" applyAlignment="1">
      <alignment horizontal="center" vertical="center" textRotation="255" wrapText="1"/>
    </xf>
    <xf numFmtId="0" fontId="57" fillId="39" borderId="23" xfId="0" applyFont="1" applyFill="1" applyBorder="1" applyAlignment="1">
      <alignment horizontal="center" vertical="center" textRotation="255" wrapText="1"/>
    </xf>
    <xf numFmtId="0" fontId="63" fillId="0" borderId="24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9" fillId="40" borderId="25" xfId="61" applyFont="1" applyFill="1" applyBorder="1" applyAlignment="1" applyProtection="1">
      <alignment horizontal="center" vertical="center"/>
      <protection locked="0"/>
    </xf>
    <xf numFmtId="0" fontId="58" fillId="38" borderId="17" xfId="0" applyFont="1" applyFill="1" applyBorder="1" applyAlignment="1">
      <alignment horizontal="center" vertical="center"/>
    </xf>
    <xf numFmtId="0" fontId="9" fillId="40" borderId="26" xfId="61" applyFont="1" applyFill="1" applyBorder="1" applyAlignment="1" applyProtection="1">
      <alignment horizontal="center" vertical="center"/>
      <protection locked="0"/>
    </xf>
    <xf numFmtId="0" fontId="58" fillId="38" borderId="24" xfId="0" applyFont="1" applyFill="1" applyBorder="1" applyAlignment="1">
      <alignment horizontal="center" vertical="center"/>
    </xf>
    <xf numFmtId="0" fontId="58" fillId="38" borderId="20" xfId="0" applyFont="1" applyFill="1" applyBorder="1" applyAlignment="1">
      <alignment horizontal="center" vertical="center"/>
    </xf>
    <xf numFmtId="0" fontId="9" fillId="40" borderId="27" xfId="61" applyFont="1" applyFill="1" applyBorder="1" applyAlignment="1" applyProtection="1">
      <alignment horizontal="center" vertical="center"/>
      <protection locked="0"/>
    </xf>
    <xf numFmtId="0" fontId="58" fillId="38" borderId="11" xfId="0" applyFont="1" applyFill="1" applyBorder="1" applyAlignment="1">
      <alignment horizontal="center" vertical="center"/>
    </xf>
    <xf numFmtId="0" fontId="9" fillId="40" borderId="28" xfId="61" applyFont="1" applyFill="1" applyBorder="1" applyAlignment="1" applyProtection="1">
      <alignment horizontal="center" vertical="center"/>
      <protection locked="0"/>
    </xf>
    <xf numFmtId="0" fontId="9" fillId="40" borderId="29" xfId="61" applyFont="1" applyFill="1" applyBorder="1" applyAlignment="1" applyProtection="1">
      <alignment horizontal="center" vertical="center"/>
      <protection locked="0"/>
    </xf>
    <xf numFmtId="0" fontId="58" fillId="0" borderId="10" xfId="0" applyFont="1" applyBorder="1" applyAlignment="1">
      <alignment horizontal="center" vertical="center"/>
    </xf>
    <xf numFmtId="0" fontId="9" fillId="40" borderId="30" xfId="61" applyFont="1" applyFill="1" applyBorder="1" applyAlignment="1" applyProtection="1">
      <alignment horizontal="center" vertical="center"/>
      <protection locked="0"/>
    </xf>
    <xf numFmtId="0" fontId="58" fillId="0" borderId="11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textRotation="255" wrapText="1"/>
    </xf>
    <xf numFmtId="0" fontId="65" fillId="0" borderId="10" xfId="0" applyFont="1" applyBorder="1" applyAlignment="1">
      <alignment horizontal="center" vertical="center" textRotation="255" wrapText="1"/>
    </xf>
    <xf numFmtId="0" fontId="63" fillId="0" borderId="10" xfId="0" applyFont="1" applyBorder="1" applyAlignment="1">
      <alignment horizontal="center" vertical="center" textRotation="255" wrapText="1"/>
    </xf>
    <xf numFmtId="0" fontId="66" fillId="0" borderId="24" xfId="0" applyFont="1" applyFill="1" applyBorder="1" applyAlignment="1">
      <alignment horizontal="center" vertical="center" wrapText="1"/>
    </xf>
    <xf numFmtId="38" fontId="58" fillId="0" borderId="10" xfId="48" applyFont="1" applyBorder="1" applyAlignment="1">
      <alignment horizontal="center" vertical="center" shrinkToFit="1"/>
    </xf>
    <xf numFmtId="0" fontId="58" fillId="0" borderId="10" xfId="0" applyFont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 textRotation="255" wrapText="1"/>
      <protection/>
    </xf>
    <xf numFmtId="0" fontId="63" fillId="0" borderId="10" xfId="0" applyFont="1" applyBorder="1" applyAlignment="1" applyProtection="1">
      <alignment horizontal="center" vertical="center" textRotation="255" wrapText="1"/>
      <protection/>
    </xf>
    <xf numFmtId="0" fontId="9" fillId="41" borderId="30" xfId="61" applyFont="1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vertical="top" wrapText="1"/>
      <protection locked="0"/>
    </xf>
    <xf numFmtId="0" fontId="0" fillId="37" borderId="32" xfId="0" applyFill="1" applyBorder="1" applyAlignment="1" applyProtection="1">
      <alignment vertical="top" wrapText="1"/>
      <protection locked="0"/>
    </xf>
    <xf numFmtId="0" fontId="0" fillId="37" borderId="33" xfId="0" applyFill="1" applyBorder="1" applyAlignment="1" applyProtection="1">
      <alignment vertical="top" wrapText="1"/>
      <protection locked="0"/>
    </xf>
    <xf numFmtId="0" fontId="58" fillId="37" borderId="23" xfId="0" applyFont="1" applyFill="1" applyBorder="1" applyAlignment="1" applyProtection="1">
      <alignment vertical="top"/>
      <protection/>
    </xf>
    <xf numFmtId="0" fontId="0" fillId="37" borderId="21" xfId="0" applyFill="1" applyBorder="1" applyAlignment="1" applyProtection="1">
      <alignment vertical="top"/>
      <protection/>
    </xf>
    <xf numFmtId="0" fontId="0" fillId="37" borderId="22" xfId="0" applyFill="1" applyBorder="1" applyAlignment="1" applyProtection="1">
      <alignment vertical="top"/>
      <protection/>
    </xf>
    <xf numFmtId="0" fontId="0" fillId="37" borderId="34" xfId="0" applyFill="1" applyBorder="1" applyAlignment="1" applyProtection="1">
      <alignment vertical="top" wrapText="1"/>
      <protection locked="0"/>
    </xf>
    <xf numFmtId="0" fontId="67" fillId="42" borderId="35" xfId="61" applyFont="1" applyFill="1" applyBorder="1" applyAlignment="1" applyProtection="1">
      <alignment horizontal="center" vertical="center"/>
      <protection/>
    </xf>
    <xf numFmtId="0" fontId="64" fillId="0" borderId="11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2" xfId="0" applyFill="1" applyBorder="1" applyAlignment="1">
      <alignment horizontal="left" vertical="top"/>
    </xf>
    <xf numFmtId="0" fontId="0" fillId="37" borderId="13" xfId="0" applyFill="1" applyBorder="1" applyAlignment="1">
      <alignment horizontal="left" vertical="top"/>
    </xf>
    <xf numFmtId="0" fontId="0" fillId="37" borderId="12" xfId="0" applyFill="1" applyBorder="1" applyAlignment="1">
      <alignment horizontal="left" vertical="top" wrapText="1"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left" vertical="top" wrapText="1"/>
    </xf>
    <xf numFmtId="0" fontId="0" fillId="37" borderId="14" xfId="0" applyFill="1" applyBorder="1" applyAlignment="1">
      <alignment horizontal="left" vertical="top"/>
    </xf>
    <xf numFmtId="0" fontId="0" fillId="37" borderId="14" xfId="0" applyFill="1" applyBorder="1" applyAlignment="1">
      <alignment horizontal="left" vertical="top" wrapText="1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68" fillId="37" borderId="12" xfId="0" applyFont="1" applyFill="1" applyBorder="1" applyAlignment="1">
      <alignment horizontal="left" vertical="center"/>
    </xf>
    <xf numFmtId="0" fontId="0" fillId="37" borderId="13" xfId="0" applyFill="1" applyBorder="1" applyAlignment="1">
      <alignment horizontal="left" vertical="center"/>
    </xf>
    <xf numFmtId="0" fontId="57" fillId="39" borderId="37" xfId="0" applyFont="1" applyFill="1" applyBorder="1" applyAlignment="1">
      <alignment horizontal="center" vertical="center" wrapText="1"/>
    </xf>
    <xf numFmtId="0" fontId="57" fillId="39" borderId="38" xfId="0" applyFont="1" applyFill="1" applyBorder="1" applyAlignment="1">
      <alignment horizontal="center" vertical="center" wrapText="1"/>
    </xf>
    <xf numFmtId="0" fontId="58" fillId="24" borderId="17" xfId="0" applyFont="1" applyFill="1" applyBorder="1" applyAlignment="1">
      <alignment horizontal="center" vertical="center"/>
    </xf>
    <xf numFmtId="0" fontId="58" fillId="24" borderId="24" xfId="0" applyFont="1" applyFill="1" applyBorder="1" applyAlignment="1">
      <alignment horizontal="center" vertical="center"/>
    </xf>
    <xf numFmtId="0" fontId="58" fillId="24" borderId="11" xfId="0" applyFont="1" applyFill="1" applyBorder="1" applyAlignment="1">
      <alignment horizontal="center" vertical="center" textRotation="255"/>
    </xf>
    <xf numFmtId="0" fontId="58" fillId="24" borderId="15" xfId="0" applyFont="1" applyFill="1" applyBorder="1" applyAlignment="1">
      <alignment horizontal="center" vertical="center" textRotation="255"/>
    </xf>
    <xf numFmtId="38" fontId="69" fillId="37" borderId="34" xfId="0" applyNumberFormat="1" applyFont="1" applyFill="1" applyBorder="1" applyAlignment="1" applyProtection="1">
      <alignment horizontal="left" vertical="center"/>
      <protection/>
    </xf>
    <xf numFmtId="0" fontId="69" fillId="37" borderId="39" xfId="0" applyFont="1" applyFill="1" applyBorder="1" applyAlignment="1" applyProtection="1">
      <alignment horizontal="left" vertical="center"/>
      <protection/>
    </xf>
    <xf numFmtId="0" fontId="69" fillId="37" borderId="40" xfId="0" applyFont="1" applyFill="1" applyBorder="1" applyAlignment="1" applyProtection="1">
      <alignment horizontal="left" vertical="center"/>
      <protection/>
    </xf>
    <xf numFmtId="0" fontId="52" fillId="39" borderId="21" xfId="0" applyFont="1" applyFill="1" applyBorder="1" applyAlignment="1">
      <alignment horizontal="center" vertical="center" wrapText="1"/>
    </xf>
    <xf numFmtId="0" fontId="52" fillId="39" borderId="22" xfId="0" applyFont="1" applyFill="1" applyBorder="1" applyAlignment="1">
      <alignment horizontal="center" vertical="center" wrapText="1"/>
    </xf>
    <xf numFmtId="0" fontId="70" fillId="43" borderId="41" xfId="0" applyFont="1" applyFill="1" applyBorder="1" applyAlignment="1" applyProtection="1">
      <alignment horizontal="center" vertical="center" wrapText="1"/>
      <protection/>
    </xf>
    <xf numFmtId="0" fontId="70" fillId="43" borderId="42" xfId="0" applyFont="1" applyFill="1" applyBorder="1" applyAlignment="1" applyProtection="1">
      <alignment horizontal="center" vertical="center"/>
      <protection/>
    </xf>
    <xf numFmtId="0" fontId="70" fillId="43" borderId="43" xfId="0" applyFont="1" applyFill="1" applyBorder="1" applyAlignment="1" applyProtection="1">
      <alignment horizontal="center" vertical="center"/>
      <protection/>
    </xf>
    <xf numFmtId="0" fontId="67" fillId="42" borderId="44" xfId="61" applyFont="1" applyFill="1" applyBorder="1" applyAlignment="1" applyProtection="1">
      <alignment horizontal="center" vertical="center" wrapText="1"/>
      <protection/>
    </xf>
    <xf numFmtId="0" fontId="67" fillId="42" borderId="45" xfId="61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 applyProtection="1">
      <alignment horizontal="left" vertical="top" wrapText="1"/>
      <protection/>
    </xf>
    <xf numFmtId="0" fontId="0" fillId="37" borderId="0" xfId="0" applyFill="1" applyBorder="1" applyAlignment="1" applyProtection="1">
      <alignment horizontal="left" vertical="top" wrapText="1"/>
      <protection/>
    </xf>
    <xf numFmtId="0" fontId="0" fillId="37" borderId="46" xfId="0" applyFill="1" applyBorder="1" applyAlignment="1" applyProtection="1">
      <alignment horizontal="left" vertical="top" wrapText="1"/>
      <protection/>
    </xf>
    <xf numFmtId="0" fontId="0" fillId="37" borderId="47" xfId="0" applyFill="1" applyBorder="1" applyAlignment="1" applyProtection="1">
      <alignment horizontal="left" vertical="top" wrapText="1"/>
      <protection/>
    </xf>
    <xf numFmtId="0" fontId="0" fillId="37" borderId="48" xfId="0" applyFill="1" applyBorder="1" applyAlignment="1" applyProtection="1">
      <alignment horizontal="left" vertical="top" wrapText="1"/>
      <protection/>
    </xf>
    <xf numFmtId="0" fontId="0" fillId="37" borderId="49" xfId="0" applyFill="1" applyBorder="1" applyAlignment="1" applyProtection="1">
      <alignment horizontal="left" vertical="top" wrapText="1"/>
      <protection/>
    </xf>
    <xf numFmtId="0" fontId="0" fillId="44" borderId="50" xfId="0" applyFill="1" applyBorder="1" applyAlignment="1" applyProtection="1">
      <alignment horizontal="left" vertical="top" wrapText="1"/>
      <protection locked="0"/>
    </xf>
    <xf numFmtId="0" fontId="0" fillId="44" borderId="39" xfId="0" applyFill="1" applyBorder="1" applyAlignment="1" applyProtection="1">
      <alignment horizontal="left" vertical="top" wrapText="1"/>
      <protection locked="0"/>
    </xf>
    <xf numFmtId="0" fontId="0" fillId="44" borderId="0" xfId="0" applyFill="1" applyBorder="1" applyAlignment="1" applyProtection="1">
      <alignment horizontal="left" vertical="top" wrapText="1"/>
      <protection locked="0"/>
    </xf>
    <xf numFmtId="0" fontId="0" fillId="44" borderId="40" xfId="0" applyFill="1" applyBorder="1" applyAlignment="1" applyProtection="1">
      <alignment horizontal="left" vertical="top" wrapText="1"/>
      <protection locked="0"/>
    </xf>
    <xf numFmtId="0" fontId="0" fillId="44" borderId="19" xfId="0" applyFill="1" applyBorder="1" applyAlignment="1" applyProtection="1">
      <alignment horizontal="left" vertical="top" wrapText="1"/>
      <protection locked="0"/>
    </xf>
    <xf numFmtId="0" fontId="0" fillId="44" borderId="46" xfId="0" applyFill="1" applyBorder="1" applyAlignment="1" applyProtection="1">
      <alignment horizontal="left" vertical="top" wrapText="1"/>
      <protection locked="0"/>
    </xf>
    <xf numFmtId="0" fontId="57" fillId="39" borderId="51" xfId="0" applyFont="1" applyFill="1" applyBorder="1" applyAlignment="1">
      <alignment horizontal="center" vertical="center" wrapText="1"/>
    </xf>
    <xf numFmtId="0" fontId="0" fillId="44" borderId="52" xfId="0" applyFill="1" applyBorder="1" applyAlignment="1" applyProtection="1">
      <alignment horizontal="left" vertical="top" wrapText="1"/>
      <protection locked="0"/>
    </xf>
    <xf numFmtId="0" fontId="0" fillId="44" borderId="53" xfId="0" applyFill="1" applyBorder="1" applyAlignment="1" applyProtection="1">
      <alignment horizontal="left" vertical="top" wrapText="1"/>
      <protection locked="0"/>
    </xf>
    <xf numFmtId="0" fontId="0" fillId="44" borderId="54" xfId="0" applyFill="1" applyBorder="1" applyAlignment="1" applyProtection="1">
      <alignment horizontal="left" vertical="top" wrapText="1"/>
      <protection locked="0"/>
    </xf>
    <xf numFmtId="0" fontId="0" fillId="37" borderId="52" xfId="0" applyFill="1" applyBorder="1" applyAlignment="1" applyProtection="1">
      <alignment horizontal="left" vertical="top" wrapText="1"/>
      <protection/>
    </xf>
    <xf numFmtId="0" fontId="0" fillId="37" borderId="53" xfId="0" applyFill="1" applyBorder="1" applyAlignment="1" applyProtection="1">
      <alignment horizontal="left" vertical="top" wrapText="1"/>
      <protection/>
    </xf>
    <xf numFmtId="0" fontId="0" fillId="37" borderId="54" xfId="0" applyFill="1" applyBorder="1" applyAlignment="1" applyProtection="1">
      <alignment horizontal="left" vertical="top" wrapText="1"/>
      <protection/>
    </xf>
    <xf numFmtId="0" fontId="57" fillId="39" borderId="55" xfId="0" applyFont="1" applyFill="1" applyBorder="1" applyAlignment="1">
      <alignment horizontal="center" vertical="center" wrapText="1"/>
    </xf>
    <xf numFmtId="0" fontId="57" fillId="39" borderId="56" xfId="0" applyFont="1" applyFill="1" applyBorder="1" applyAlignment="1">
      <alignment horizontal="center" vertical="center" wrapText="1"/>
    </xf>
    <xf numFmtId="0" fontId="52" fillId="39" borderId="23" xfId="0" applyFont="1" applyFill="1" applyBorder="1" applyAlignment="1">
      <alignment horizontal="center" vertical="center" wrapText="1"/>
    </xf>
    <xf numFmtId="0" fontId="0" fillId="37" borderId="50" xfId="0" applyFill="1" applyBorder="1" applyAlignment="1" applyProtection="1">
      <alignment horizontal="left" vertical="top" wrapText="1"/>
      <protection/>
    </xf>
    <xf numFmtId="0" fontId="0" fillId="37" borderId="39" xfId="0" applyFill="1" applyBorder="1" applyAlignment="1" applyProtection="1">
      <alignment horizontal="left" vertical="top" wrapText="1"/>
      <protection/>
    </xf>
    <xf numFmtId="0" fontId="0" fillId="37" borderId="40" xfId="0" applyFill="1" applyBorder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00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4638675</xdr:colOff>
      <xdr:row>30</xdr:row>
      <xdr:rowOff>57150</xdr:rowOff>
    </xdr:from>
    <xdr:to>
      <xdr:col>4</xdr:col>
      <xdr:colOff>828675</xdr:colOff>
      <xdr:row>30</xdr:row>
      <xdr:rowOff>2305050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391525"/>
          <a:ext cx="19431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1685925</xdr:colOff>
      <xdr:row>31</xdr:row>
      <xdr:rowOff>704850</xdr:rowOff>
    </xdr:from>
    <xdr:to>
      <xdr:col>3</xdr:col>
      <xdr:colOff>3429000</xdr:colOff>
      <xdr:row>31</xdr:row>
      <xdr:rowOff>1885950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11430000"/>
          <a:ext cx="17430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4895850</xdr:colOff>
      <xdr:row>31</xdr:row>
      <xdr:rowOff>714375</xdr:rowOff>
    </xdr:from>
    <xdr:to>
      <xdr:col>4</xdr:col>
      <xdr:colOff>876300</xdr:colOff>
      <xdr:row>31</xdr:row>
      <xdr:rowOff>1876425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29400" y="11439525"/>
          <a:ext cx="1733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3486150</xdr:colOff>
      <xdr:row>31</xdr:row>
      <xdr:rowOff>904875</xdr:rowOff>
    </xdr:from>
    <xdr:to>
      <xdr:col>3</xdr:col>
      <xdr:colOff>4876800</xdr:colOff>
      <xdr:row>31</xdr:row>
      <xdr:rowOff>1771650</xdr:rowOff>
    </xdr:to>
    <xdr:sp>
      <xdr:nvSpPr>
        <xdr:cNvPr id="4" name="右矢印 6"/>
        <xdr:cNvSpPr>
          <a:spLocks/>
        </xdr:cNvSpPr>
      </xdr:nvSpPr>
      <xdr:spPr>
        <a:xfrm>
          <a:off x="5219700" y="11630025"/>
          <a:ext cx="1390650" cy="866775"/>
        </a:xfrm>
        <a:prstGeom prst="rightArrow">
          <a:avLst>
            <a:gd name="adj1" fmla="val 22759"/>
            <a:gd name="adj2" fmla="val -3447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戦士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Lv.</a:t>
          </a:r>
          <a:r>
            <a:rPr lang="en-US" cap="none" sz="1100" b="0" i="0" u="none" baseline="0">
              <a:solidFill>
                <a:srgbClr val="FFFFFF"/>
              </a:solidFill>
            </a:rPr>
            <a:t>を上げたほうがはやい。</a:t>
          </a:r>
        </a:p>
      </xdr:txBody>
    </xdr:sp>
    <xdr:clientData/>
  </xdr:twoCellAnchor>
  <xdr:twoCellAnchor editAs="oneCell">
    <xdr:from>
      <xdr:col>3</xdr:col>
      <xdr:colOff>4705350</xdr:colOff>
      <xdr:row>37</xdr:row>
      <xdr:rowOff>38100</xdr:rowOff>
    </xdr:from>
    <xdr:to>
      <xdr:col>4</xdr:col>
      <xdr:colOff>876300</xdr:colOff>
      <xdr:row>37</xdr:row>
      <xdr:rowOff>1905000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27651075"/>
          <a:ext cx="19240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2933700</xdr:colOff>
      <xdr:row>33</xdr:row>
      <xdr:rowOff>38100</xdr:rowOff>
    </xdr:from>
    <xdr:to>
      <xdr:col>4</xdr:col>
      <xdr:colOff>857250</xdr:colOff>
      <xdr:row>33</xdr:row>
      <xdr:rowOff>2085975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14592300"/>
          <a:ext cx="36766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2324100</xdr:colOff>
      <xdr:row>34</xdr:row>
      <xdr:rowOff>47625</xdr:rowOff>
    </xdr:from>
    <xdr:to>
      <xdr:col>4</xdr:col>
      <xdr:colOff>885825</xdr:colOff>
      <xdr:row>34</xdr:row>
      <xdr:rowOff>2667000</xdr:rowOff>
    </xdr:to>
    <xdr:pic>
      <xdr:nvPicPr>
        <xdr:cNvPr id="7" name="図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6764000"/>
          <a:ext cx="43148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1657350</xdr:colOff>
      <xdr:row>32</xdr:row>
      <xdr:rowOff>914400</xdr:rowOff>
    </xdr:from>
    <xdr:to>
      <xdr:col>4</xdr:col>
      <xdr:colOff>857250</xdr:colOff>
      <xdr:row>32</xdr:row>
      <xdr:rowOff>1838325</xdr:rowOff>
    </xdr:to>
    <xdr:pic>
      <xdr:nvPicPr>
        <xdr:cNvPr id="8" name="図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13554075"/>
          <a:ext cx="4953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36</xdr:row>
      <xdr:rowOff>1743075</xdr:rowOff>
    </xdr:from>
    <xdr:to>
      <xdr:col>3</xdr:col>
      <xdr:colOff>1476375</xdr:colOff>
      <xdr:row>36</xdr:row>
      <xdr:rowOff>4267200</xdr:rowOff>
    </xdr:to>
    <xdr:pic>
      <xdr:nvPicPr>
        <xdr:cNvPr id="9" name="図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24650700"/>
          <a:ext cx="13811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1609725</xdr:colOff>
      <xdr:row>36</xdr:row>
      <xdr:rowOff>1704975</xdr:rowOff>
    </xdr:from>
    <xdr:to>
      <xdr:col>3</xdr:col>
      <xdr:colOff>4591050</xdr:colOff>
      <xdr:row>36</xdr:row>
      <xdr:rowOff>4267200</xdr:rowOff>
    </xdr:to>
    <xdr:sp>
      <xdr:nvSpPr>
        <xdr:cNvPr id="10" name="右矢印 11"/>
        <xdr:cNvSpPr>
          <a:spLocks/>
        </xdr:cNvSpPr>
      </xdr:nvSpPr>
      <xdr:spPr>
        <a:xfrm>
          <a:off x="3343275" y="24612600"/>
          <a:ext cx="2981325" cy="2552700"/>
        </a:xfrm>
        <a:prstGeom prst="rightArrow">
          <a:avLst>
            <a:gd name="adj1" fmla="val 12541"/>
            <a:gd name="adj2" fmla="val -3447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戦士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Lv.</a:t>
          </a:r>
          <a:r>
            <a:rPr lang="en-US" cap="none" sz="1100" b="0" i="0" u="none" baseline="0">
              <a:solidFill>
                <a:srgbClr val="FFFFFF"/>
              </a:solidFill>
            </a:rPr>
            <a:t>を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FFFF"/>
              </a:solidFill>
            </a:rPr>
            <a:t>上げて、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「ゆうかん」スキルを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100" b="0" i="0" u="none" baseline="0">
              <a:solidFill>
                <a:srgbClr val="FFFFFF"/>
              </a:solidFill>
            </a:rPr>
            <a:t>追加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第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FFFF"/>
              </a:solidFill>
            </a:rPr>
            <a:t>段階シートでは、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戦士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Lv.80
</a:t>
          </a:r>
          <a:r>
            <a:rPr lang="en-US" cap="none" sz="1100" b="0" i="0" u="none" baseline="0">
              <a:solidFill>
                <a:srgbClr val="FFFFFF"/>
              </a:solidFill>
            </a:rPr>
            <a:t>「ゆうかんスキル」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115
</a:t>
          </a:r>
          <a:r>
            <a:rPr lang="en-US" cap="none" sz="1100" b="0" i="0" u="none" baseline="0">
              <a:solidFill>
                <a:srgbClr val="FFFFFF"/>
              </a:solidFill>
            </a:rPr>
            <a:t>と表示されるので、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これを使って、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その後の計画がシミュレーションできる。</a:t>
          </a:r>
        </a:p>
      </xdr:txBody>
    </xdr:sp>
    <xdr:clientData/>
  </xdr:twoCellAnchor>
  <xdr:twoCellAnchor editAs="oneCell">
    <xdr:from>
      <xdr:col>3</xdr:col>
      <xdr:colOff>4676775</xdr:colOff>
      <xdr:row>36</xdr:row>
      <xdr:rowOff>1695450</xdr:rowOff>
    </xdr:from>
    <xdr:to>
      <xdr:col>4</xdr:col>
      <xdr:colOff>209550</xdr:colOff>
      <xdr:row>36</xdr:row>
      <xdr:rowOff>4305300</xdr:rowOff>
    </xdr:to>
    <xdr:pic>
      <xdr:nvPicPr>
        <xdr:cNvPr id="11" name="図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10325" y="24603075"/>
          <a:ext cx="12858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67" sqref="D67"/>
    </sheetView>
  </sheetViews>
  <sheetFormatPr defaultColWidth="9.140625" defaultRowHeight="15"/>
  <cols>
    <col min="1" max="1" width="1.8515625" style="0" customWidth="1"/>
    <col min="2" max="2" width="15.7109375" style="0" bestFit="1" customWidth="1"/>
    <col min="3" max="3" width="8.421875" style="0" customWidth="1"/>
    <col min="4" max="4" width="86.28125" style="0" customWidth="1"/>
    <col min="5" max="5" width="15.7109375" style="0" bestFit="1" customWidth="1"/>
    <col min="6" max="6" width="4.421875" style="0" customWidth="1"/>
  </cols>
  <sheetData>
    <row r="1" spans="1:6" ht="6" customHeight="1">
      <c r="A1" s="13"/>
      <c r="B1" s="13"/>
      <c r="C1" s="13"/>
      <c r="D1" s="13"/>
      <c r="E1" s="13"/>
      <c r="F1" s="13"/>
    </row>
    <row r="2" spans="1:6" ht="13.5">
      <c r="A2" s="13"/>
      <c r="B2" s="25" t="s">
        <v>164</v>
      </c>
      <c r="C2" s="22" t="s">
        <v>173</v>
      </c>
      <c r="D2" s="20"/>
      <c r="E2" s="15"/>
      <c r="F2" s="13"/>
    </row>
    <row r="3" spans="1:6" ht="13.5">
      <c r="A3" s="13"/>
      <c r="B3" s="17" t="s">
        <v>165</v>
      </c>
      <c r="C3" s="14" t="s">
        <v>511</v>
      </c>
      <c r="D3" s="20"/>
      <c r="E3" s="15"/>
      <c r="F3" s="13"/>
    </row>
    <row r="4" spans="1:6" ht="13.5">
      <c r="A4" s="13"/>
      <c r="B4" s="17" t="s">
        <v>166</v>
      </c>
      <c r="C4" s="21" t="s">
        <v>174</v>
      </c>
      <c r="D4" s="20"/>
      <c r="E4" s="15"/>
      <c r="F4" s="13"/>
    </row>
    <row r="5" spans="1:6" ht="41.25" customHeight="1">
      <c r="A5" s="13"/>
      <c r="B5" s="17" t="s">
        <v>176</v>
      </c>
      <c r="C5" s="99" t="s">
        <v>201</v>
      </c>
      <c r="D5" s="103"/>
      <c r="E5" s="98"/>
      <c r="F5" s="13"/>
    </row>
    <row r="6" spans="1:6" ht="35.25" customHeight="1">
      <c r="A6" s="13"/>
      <c r="B6" s="17" t="s">
        <v>177</v>
      </c>
      <c r="C6" s="99" t="s">
        <v>178</v>
      </c>
      <c r="D6" s="104"/>
      <c r="E6" s="102"/>
      <c r="F6" s="13"/>
    </row>
    <row r="7" spans="1:6" ht="13.5">
      <c r="A7" s="13"/>
      <c r="B7" s="23" t="s">
        <v>167</v>
      </c>
      <c r="C7" s="13"/>
      <c r="D7" s="13"/>
      <c r="E7" s="13"/>
      <c r="F7" s="13"/>
    </row>
    <row r="8" spans="1:6" ht="13.5">
      <c r="A8" s="13"/>
      <c r="B8" s="16" t="s">
        <v>169</v>
      </c>
      <c r="C8" s="17" t="s">
        <v>170</v>
      </c>
      <c r="D8" s="16" t="s">
        <v>171</v>
      </c>
      <c r="E8" s="16" t="s">
        <v>172</v>
      </c>
      <c r="F8" s="13"/>
    </row>
    <row r="9" spans="1:6" ht="24" customHeight="1">
      <c r="A9" s="13"/>
      <c r="B9" s="18">
        <v>41304</v>
      </c>
      <c r="C9" s="17" t="s">
        <v>207</v>
      </c>
      <c r="D9" s="19" t="s">
        <v>168</v>
      </c>
      <c r="E9" s="18">
        <v>41305</v>
      </c>
      <c r="F9" s="13"/>
    </row>
    <row r="10" spans="1:6" ht="24" customHeight="1">
      <c r="A10" s="13"/>
      <c r="B10" s="18">
        <v>41324</v>
      </c>
      <c r="C10" s="17" t="s">
        <v>206</v>
      </c>
      <c r="D10" s="19" t="s">
        <v>254</v>
      </c>
      <c r="E10" s="18">
        <v>41335</v>
      </c>
      <c r="F10" s="13"/>
    </row>
    <row r="11" spans="1:6" ht="24" customHeight="1">
      <c r="A11" s="13"/>
      <c r="B11" s="32">
        <v>41338</v>
      </c>
      <c r="C11" s="3" t="s">
        <v>253</v>
      </c>
      <c r="D11" s="33" t="s">
        <v>265</v>
      </c>
      <c r="E11" s="32">
        <v>41338</v>
      </c>
      <c r="F11" s="13"/>
    </row>
    <row r="12" spans="1:6" ht="24" customHeight="1">
      <c r="A12" s="13"/>
      <c r="B12" s="32">
        <v>41361</v>
      </c>
      <c r="C12" s="3" t="s">
        <v>281</v>
      </c>
      <c r="D12" s="33" t="s">
        <v>282</v>
      </c>
      <c r="E12" s="32">
        <v>41361</v>
      </c>
      <c r="F12" s="13"/>
    </row>
    <row r="13" spans="1:6" ht="24" customHeight="1">
      <c r="A13" s="13"/>
      <c r="B13" s="32">
        <v>41411</v>
      </c>
      <c r="C13" s="3" t="s">
        <v>284</v>
      </c>
      <c r="D13" s="33" t="s">
        <v>285</v>
      </c>
      <c r="E13" s="32">
        <v>41411</v>
      </c>
      <c r="F13" s="13"/>
    </row>
    <row r="14" spans="1:6" ht="24" customHeight="1">
      <c r="A14" s="13"/>
      <c r="B14" s="32">
        <v>41480</v>
      </c>
      <c r="C14" s="3" t="s">
        <v>286</v>
      </c>
      <c r="D14" s="33" t="s">
        <v>287</v>
      </c>
      <c r="E14" s="32">
        <v>41480</v>
      </c>
      <c r="F14" s="13"/>
    </row>
    <row r="15" spans="1:6" ht="24" customHeight="1">
      <c r="A15" s="13"/>
      <c r="B15" s="32">
        <v>41485</v>
      </c>
      <c r="C15" s="3" t="s">
        <v>298</v>
      </c>
      <c r="D15" s="33" t="s">
        <v>288</v>
      </c>
      <c r="E15" s="32">
        <v>41485</v>
      </c>
      <c r="F15" s="13"/>
    </row>
    <row r="16" spans="2:5" s="1" customFormat="1" ht="24" customHeight="1">
      <c r="B16" s="32">
        <v>41620</v>
      </c>
      <c r="C16" s="3" t="s">
        <v>299</v>
      </c>
      <c r="D16" s="33" t="s">
        <v>300</v>
      </c>
      <c r="E16" s="32">
        <v>41622</v>
      </c>
    </row>
    <row r="17" spans="2:5" s="1" customFormat="1" ht="24" customHeight="1">
      <c r="B17" s="32">
        <v>41695</v>
      </c>
      <c r="C17" s="3" t="s">
        <v>305</v>
      </c>
      <c r="D17" s="33" t="s">
        <v>339</v>
      </c>
      <c r="E17" s="32">
        <v>41695</v>
      </c>
    </row>
    <row r="18" spans="2:5" s="52" customFormat="1" ht="24" customHeight="1">
      <c r="B18" s="18">
        <v>41698</v>
      </c>
      <c r="C18" s="17" t="s">
        <v>341</v>
      </c>
      <c r="D18" s="19" t="s">
        <v>340</v>
      </c>
      <c r="E18" s="18">
        <v>41698</v>
      </c>
    </row>
    <row r="19" spans="1:6" s="51" customFormat="1" ht="24" customHeight="1">
      <c r="A19" s="52"/>
      <c r="B19" s="32">
        <v>41703</v>
      </c>
      <c r="C19" s="3" t="s">
        <v>342</v>
      </c>
      <c r="D19" s="33" t="s">
        <v>343</v>
      </c>
      <c r="E19" s="32">
        <v>41703</v>
      </c>
      <c r="F19" s="52"/>
    </row>
    <row r="20" spans="1:6" s="51" customFormat="1" ht="24" customHeight="1">
      <c r="A20" s="52"/>
      <c r="B20" s="18">
        <v>41746</v>
      </c>
      <c r="C20" s="17" t="s">
        <v>378</v>
      </c>
      <c r="D20" s="19" t="s">
        <v>379</v>
      </c>
      <c r="E20" s="18">
        <v>41746</v>
      </c>
      <c r="F20" s="52"/>
    </row>
    <row r="21" spans="1:6" s="51" customFormat="1" ht="24" customHeight="1">
      <c r="A21" s="52"/>
      <c r="B21" s="18">
        <v>41753</v>
      </c>
      <c r="C21" s="17" t="s">
        <v>458</v>
      </c>
      <c r="D21" s="19" t="s">
        <v>437</v>
      </c>
      <c r="E21" s="18" t="s">
        <v>438</v>
      </c>
      <c r="F21" s="52"/>
    </row>
    <row r="22" spans="1:6" s="51" customFormat="1" ht="24" customHeight="1">
      <c r="A22" s="52"/>
      <c r="B22" s="18">
        <v>41781</v>
      </c>
      <c r="C22" s="17" t="s">
        <v>459</v>
      </c>
      <c r="D22" s="19" t="s">
        <v>439</v>
      </c>
      <c r="E22" s="18">
        <v>41781</v>
      </c>
      <c r="F22" s="52"/>
    </row>
    <row r="23" spans="1:6" s="51" customFormat="1" ht="24" customHeight="1">
      <c r="A23" s="52"/>
      <c r="B23" s="18">
        <v>41883</v>
      </c>
      <c r="C23" s="17" t="s">
        <v>472</v>
      </c>
      <c r="D23" s="19" t="s">
        <v>460</v>
      </c>
      <c r="E23" s="18">
        <v>41883</v>
      </c>
      <c r="F23" s="52"/>
    </row>
    <row r="24" spans="1:6" s="51" customFormat="1" ht="24" customHeight="1">
      <c r="A24" s="52"/>
      <c r="B24" s="18">
        <v>41963</v>
      </c>
      <c r="C24" s="17" t="s">
        <v>504</v>
      </c>
      <c r="D24" s="19" t="s">
        <v>474</v>
      </c>
      <c r="E24" s="18">
        <v>41963</v>
      </c>
      <c r="F24" s="52"/>
    </row>
    <row r="25" spans="1:6" s="51" customFormat="1" ht="24" customHeight="1">
      <c r="A25" s="52"/>
      <c r="B25" s="18">
        <v>41998</v>
      </c>
      <c r="C25" s="17" t="s">
        <v>509</v>
      </c>
      <c r="D25" s="19" t="s">
        <v>505</v>
      </c>
      <c r="E25" s="18">
        <v>41998</v>
      </c>
      <c r="F25" s="52"/>
    </row>
    <row r="26" spans="1:6" s="51" customFormat="1" ht="24" customHeight="1">
      <c r="A26" s="52"/>
      <c r="B26" s="34">
        <v>42089</v>
      </c>
      <c r="C26" s="35" t="s">
        <v>510</v>
      </c>
      <c r="D26" s="36" t="s">
        <v>513</v>
      </c>
      <c r="E26" s="34">
        <v>42089</v>
      </c>
      <c r="F26" s="52"/>
    </row>
    <row r="27" spans="1:6" ht="13.5">
      <c r="A27" s="13"/>
      <c r="B27" s="13"/>
      <c r="C27" s="13"/>
      <c r="D27" s="13"/>
      <c r="E27" s="13"/>
      <c r="F27" s="13"/>
    </row>
    <row r="28" spans="1:6" ht="13.5">
      <c r="A28" s="13"/>
      <c r="B28" s="23" t="s">
        <v>186</v>
      </c>
      <c r="C28" s="13"/>
      <c r="D28" s="13"/>
      <c r="E28" s="13"/>
      <c r="F28" s="13"/>
    </row>
    <row r="29" spans="1:6" ht="13.5">
      <c r="A29" s="13"/>
      <c r="B29" s="105" t="s">
        <v>180</v>
      </c>
      <c r="C29" s="106"/>
      <c r="D29" s="105" t="s">
        <v>175</v>
      </c>
      <c r="E29" s="106"/>
      <c r="F29" s="13"/>
    </row>
    <row r="30" spans="1:8" ht="33.75" customHeight="1">
      <c r="A30" s="13"/>
      <c r="B30" s="95" t="s">
        <v>187</v>
      </c>
      <c r="C30" s="96"/>
      <c r="D30" s="107" t="s">
        <v>467</v>
      </c>
      <c r="E30" s="108"/>
      <c r="F30" s="13"/>
      <c r="H30" t="s">
        <v>283</v>
      </c>
    </row>
    <row r="31" spans="1:6" ht="188.25" customHeight="1">
      <c r="A31" s="13"/>
      <c r="B31" s="100" t="s">
        <v>188</v>
      </c>
      <c r="C31" s="96"/>
      <c r="D31" s="99" t="s">
        <v>202</v>
      </c>
      <c r="E31" s="98"/>
      <c r="F31" s="13"/>
    </row>
    <row r="32" spans="1:6" ht="150.75" customHeight="1">
      <c r="A32" s="13"/>
      <c r="B32" s="100" t="s">
        <v>192</v>
      </c>
      <c r="C32" s="96"/>
      <c r="D32" s="99" t="s">
        <v>203</v>
      </c>
      <c r="E32" s="98"/>
      <c r="F32" s="13"/>
    </row>
    <row r="33" spans="1:6" ht="150.75" customHeight="1">
      <c r="A33" s="13"/>
      <c r="B33" s="100" t="s">
        <v>193</v>
      </c>
      <c r="C33" s="96"/>
      <c r="D33" s="99" t="s">
        <v>194</v>
      </c>
      <c r="E33" s="102"/>
      <c r="F33" s="13"/>
    </row>
    <row r="34" spans="1:6" ht="170.25" customHeight="1">
      <c r="A34" s="13"/>
      <c r="B34" s="95" t="s">
        <v>204</v>
      </c>
      <c r="C34" s="96"/>
      <c r="D34" s="99" t="s">
        <v>205</v>
      </c>
      <c r="E34" s="98"/>
      <c r="F34" s="13"/>
    </row>
    <row r="35" spans="1:6" ht="216" customHeight="1">
      <c r="A35" s="13"/>
      <c r="B35" s="100" t="s">
        <v>190</v>
      </c>
      <c r="C35" s="96"/>
      <c r="D35" s="99" t="s">
        <v>191</v>
      </c>
      <c r="E35" s="98"/>
      <c r="F35" s="13"/>
    </row>
    <row r="36" spans="1:6" s="51" customFormat="1" ht="271.5" customHeight="1">
      <c r="A36" s="52"/>
      <c r="B36" s="100" t="s">
        <v>345</v>
      </c>
      <c r="C36" s="101"/>
      <c r="D36" s="55" t="s">
        <v>466</v>
      </c>
      <c r="E36" s="54"/>
      <c r="F36" s="52"/>
    </row>
    <row r="37" spans="1:6" ht="370.5" customHeight="1">
      <c r="A37" s="13"/>
      <c r="B37" s="100" t="s">
        <v>461</v>
      </c>
      <c r="C37" s="96"/>
      <c r="D37" s="99" t="s">
        <v>468</v>
      </c>
      <c r="E37" s="98"/>
      <c r="F37" s="13"/>
    </row>
    <row r="38" spans="1:6" ht="155.25" customHeight="1">
      <c r="A38" s="13"/>
      <c r="B38" s="95" t="s">
        <v>189</v>
      </c>
      <c r="C38" s="96"/>
      <c r="D38" s="99" t="s">
        <v>462</v>
      </c>
      <c r="E38" s="98"/>
      <c r="F38" s="13"/>
    </row>
    <row r="39" spans="1:6" ht="46.5" customHeight="1">
      <c r="A39" s="13"/>
      <c r="B39" s="95"/>
      <c r="C39" s="96"/>
      <c r="D39" s="97"/>
      <c r="E39" s="98"/>
      <c r="F39" s="13"/>
    </row>
    <row r="40" spans="1:6" ht="13.5">
      <c r="A40" s="13"/>
      <c r="B40" s="13"/>
      <c r="C40" s="13"/>
      <c r="D40" s="13"/>
      <c r="E40" s="13"/>
      <c r="F40" s="13"/>
    </row>
    <row r="41" spans="1:6" ht="13.5">
      <c r="A41" s="13"/>
      <c r="B41" s="13"/>
      <c r="C41" s="13"/>
      <c r="D41" s="13"/>
      <c r="E41" s="13"/>
      <c r="F41" s="13"/>
    </row>
    <row r="42" spans="1:6" ht="13.5">
      <c r="A42" s="13"/>
      <c r="B42" s="13"/>
      <c r="C42" s="13"/>
      <c r="D42" s="13"/>
      <c r="E42" s="13"/>
      <c r="F42" s="13"/>
    </row>
    <row r="43" spans="1:6" ht="13.5">
      <c r="A43" s="1"/>
      <c r="B43" s="1"/>
      <c r="C43" s="1"/>
      <c r="D43" s="1"/>
      <c r="E43" s="1"/>
      <c r="F43" s="1"/>
    </row>
    <row r="44" spans="1:6" ht="13.5">
      <c r="A44" s="1"/>
      <c r="B44" s="1"/>
      <c r="C44" s="1"/>
      <c r="D44" s="1"/>
      <c r="E44" s="1"/>
      <c r="F44" s="1"/>
    </row>
    <row r="45" spans="1:6" ht="13.5">
      <c r="A45" s="1"/>
      <c r="B45" s="1"/>
      <c r="C45" s="1"/>
      <c r="D45" s="1"/>
      <c r="E45" s="1"/>
      <c r="F45" s="1"/>
    </row>
  </sheetData>
  <sheetProtection password="EFEB" sheet="1"/>
  <mergeCells count="23">
    <mergeCell ref="C5:E5"/>
    <mergeCell ref="C6:E6"/>
    <mergeCell ref="B29:C29"/>
    <mergeCell ref="D29:E29"/>
    <mergeCell ref="B30:C30"/>
    <mergeCell ref="D30:E30"/>
    <mergeCell ref="D33:E33"/>
    <mergeCell ref="B38:C38"/>
    <mergeCell ref="D38:E38"/>
    <mergeCell ref="B35:C35"/>
    <mergeCell ref="D35:E35"/>
    <mergeCell ref="B37:C37"/>
    <mergeCell ref="D37:E37"/>
    <mergeCell ref="B39:C39"/>
    <mergeCell ref="D39:E39"/>
    <mergeCell ref="B34:C34"/>
    <mergeCell ref="D34:E34"/>
    <mergeCell ref="B33:C33"/>
    <mergeCell ref="B31:C31"/>
    <mergeCell ref="D31:E31"/>
    <mergeCell ref="B32:C32"/>
    <mergeCell ref="D32:E32"/>
    <mergeCell ref="B36:C3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5"/>
  <sheetViews>
    <sheetView tabSelected="1" zoomScale="80" zoomScaleNormal="80" zoomScalePageLayoutView="0" workbookViewId="0" topLeftCell="A1">
      <pane xSplit="20" ySplit="13" topLeftCell="U14" activePane="bottomRight" state="frozen"/>
      <selection pane="topLeft" activeCell="A1" sqref="A1"/>
      <selection pane="topRight" activeCell="P1" sqref="P1"/>
      <selection pane="bottomLeft" activeCell="A11" sqref="A11"/>
      <selection pane="bottomRight" activeCell="B1" sqref="B1"/>
    </sheetView>
  </sheetViews>
  <sheetFormatPr defaultColWidth="9.140625" defaultRowHeight="15"/>
  <cols>
    <col min="1" max="1" width="0.5625" style="0" customWidth="1"/>
    <col min="2" max="3" width="2.421875" style="0" customWidth="1"/>
    <col min="4" max="4" width="11.140625" style="0" bestFit="1" customWidth="1"/>
    <col min="5" max="20" width="4.421875" style="0" customWidth="1"/>
    <col min="21" max="30" width="8.00390625" style="0" customWidth="1"/>
    <col min="31" max="34" width="8.00390625" style="51" customWidth="1"/>
    <col min="35" max="35" width="8.00390625" style="0" customWidth="1"/>
  </cols>
  <sheetData>
    <row r="1" spans="1:36" ht="7.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52"/>
      <c r="AF1" s="52"/>
      <c r="AG1" s="52"/>
      <c r="AH1" s="52"/>
      <c r="AI1" s="13"/>
      <c r="AJ1" s="13"/>
    </row>
    <row r="2" spans="1:36" ht="91.5" customHeight="1" thickBot="1">
      <c r="A2" s="13"/>
      <c r="B2" s="113" t="s">
        <v>162</v>
      </c>
      <c r="C2" s="113" t="s">
        <v>161</v>
      </c>
      <c r="D2" s="2"/>
      <c r="E2" s="81" t="s">
        <v>17</v>
      </c>
      <c r="F2" s="81" t="s">
        <v>18</v>
      </c>
      <c r="G2" s="81" t="s">
        <v>375</v>
      </c>
      <c r="H2" s="74" t="s">
        <v>19</v>
      </c>
      <c r="I2" s="81" t="s">
        <v>20</v>
      </c>
      <c r="J2" s="81" t="s">
        <v>21</v>
      </c>
      <c r="K2" s="82" t="s">
        <v>463</v>
      </c>
      <c r="L2" s="81" t="s">
        <v>464</v>
      </c>
      <c r="M2" s="81" t="s">
        <v>376</v>
      </c>
      <c r="N2" s="81" t="s">
        <v>465</v>
      </c>
      <c r="O2" s="81" t="s">
        <v>195</v>
      </c>
      <c r="P2" s="76" t="s">
        <v>374</v>
      </c>
      <c r="Q2" s="74" t="s">
        <v>289</v>
      </c>
      <c r="R2" s="74" t="s">
        <v>306</v>
      </c>
      <c r="S2" s="75" t="s">
        <v>344</v>
      </c>
      <c r="T2" s="113" t="s">
        <v>39</v>
      </c>
      <c r="U2" s="13"/>
      <c r="V2" s="115" t="str">
        <f>"目標Lv.までの必要経験値 合計 "&amp;SUM($E$6:$S$6)&amp;"　　　SP残高 合計 "&amp;SUM($E$12:$S$12)</f>
        <v>目標Lv.までの必要経験値 合計 0　　　SP残高 合計 0</v>
      </c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7"/>
      <c r="AJ2" s="13"/>
    </row>
    <row r="3" spans="1:36" ht="14.25" customHeight="1" thickBot="1">
      <c r="A3" s="13"/>
      <c r="B3" s="114"/>
      <c r="C3" s="114"/>
      <c r="D3" s="70" t="s">
        <v>117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23" t="s">
        <v>436</v>
      </c>
      <c r="T3" s="114"/>
      <c r="U3" s="13"/>
      <c r="V3" s="87" t="s">
        <v>179</v>
      </c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9"/>
      <c r="AJ3" s="13"/>
    </row>
    <row r="4" spans="1:36" ht="13.5" customHeight="1">
      <c r="A4" s="13"/>
      <c r="B4" s="114"/>
      <c r="C4" s="114"/>
      <c r="D4" s="70" t="s">
        <v>181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124"/>
      <c r="T4" s="114"/>
      <c r="U4" s="13"/>
      <c r="V4" s="90" t="s">
        <v>469</v>
      </c>
      <c r="W4" s="131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3"/>
      <c r="AI4" s="134"/>
      <c r="AJ4" s="13"/>
    </row>
    <row r="5" spans="1:36" ht="13.5" customHeight="1">
      <c r="A5" s="13"/>
      <c r="B5" s="114"/>
      <c r="C5" s="114"/>
      <c r="D5" s="70" t="s">
        <v>182</v>
      </c>
      <c r="E5" s="73">
        <f aca="true" t="shared" si="0" ref="E5:R5">SUM(E3:E4)</f>
        <v>0</v>
      </c>
      <c r="F5" s="73">
        <f t="shared" si="0"/>
        <v>0</v>
      </c>
      <c r="G5" s="73">
        <f t="shared" si="0"/>
        <v>0</v>
      </c>
      <c r="H5" s="73">
        <f t="shared" si="0"/>
        <v>0</v>
      </c>
      <c r="I5" s="73">
        <f t="shared" si="0"/>
        <v>0</v>
      </c>
      <c r="J5" s="73">
        <f t="shared" si="0"/>
        <v>0</v>
      </c>
      <c r="K5" s="73">
        <f t="shared" si="0"/>
        <v>0</v>
      </c>
      <c r="L5" s="73">
        <f t="shared" si="0"/>
        <v>0</v>
      </c>
      <c r="M5" s="73">
        <f t="shared" si="0"/>
        <v>0</v>
      </c>
      <c r="N5" s="73">
        <f t="shared" si="0"/>
        <v>0</v>
      </c>
      <c r="O5" s="73">
        <f t="shared" si="0"/>
        <v>0</v>
      </c>
      <c r="P5" s="73">
        <f t="shared" si="0"/>
        <v>0</v>
      </c>
      <c r="Q5" s="73">
        <f t="shared" si="0"/>
        <v>0</v>
      </c>
      <c r="R5" s="73">
        <f t="shared" si="0"/>
        <v>0</v>
      </c>
      <c r="S5" s="71"/>
      <c r="T5" s="114"/>
      <c r="U5" s="29"/>
      <c r="V5" s="84"/>
      <c r="W5" s="135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6"/>
      <c r="AJ5" s="13"/>
    </row>
    <row r="6" spans="1:36" ht="15">
      <c r="A6" s="13"/>
      <c r="B6" s="114"/>
      <c r="C6" s="114"/>
      <c r="D6" s="70" t="s">
        <v>183</v>
      </c>
      <c r="E6" s="78" t="str">
        <f>IF(ISERROR(VLOOKUP(E$5,'SP獲得表'!$F$3:$H$117,3)=TRUE),"0",IF(ISERROR(VLOOKUP(E$3,'SP獲得表'!$F$3:$H$117,3)=TRUE),"0",VLOOKUP(E$5,'SP獲得表'!$F$3:$H$117,3)-VLOOKUP(E$3,'SP獲得表'!$F$3:$H$117,3)))</f>
        <v>0</v>
      </c>
      <c r="F6" s="78" t="str">
        <f>IF(ISERROR(VLOOKUP(F$5,'SP獲得表'!$F$3:$H$117,3)=TRUE),"0",IF(ISERROR(VLOOKUP(F$3,'SP獲得表'!$F$3:$H$117,3)=TRUE),"0",VLOOKUP(F$5,'SP獲得表'!$F$3:$H$117,3)-VLOOKUP(F$3,'SP獲得表'!$F$3:$H$117,3)))</f>
        <v>0</v>
      </c>
      <c r="G6" s="78" t="str">
        <f>IF(ISERROR(VLOOKUP(G$5,'SP獲得表'!$F$3:$H$117,3)=TRUE),"0",IF(ISERROR(VLOOKUP(G$3,'SP獲得表'!$F$3:$H$117,3)=TRUE),"0",VLOOKUP(G$5,'SP獲得表'!$F$3:$H$117,3)-VLOOKUP(G$3,'SP獲得表'!$F$3:$H$117,3)))</f>
        <v>0</v>
      </c>
      <c r="H6" s="78" t="str">
        <f>IF(ISERROR(VLOOKUP(H$5,'SP獲得表'!$F$3:$H$117,3)=TRUE),"0",IF(ISERROR(VLOOKUP(H$3,'SP獲得表'!$F$3:$H$117,3)=TRUE),"0",VLOOKUP(H$5,'SP獲得表'!$F$3:$H$117,3)-VLOOKUP(H$3,'SP獲得表'!$F$3:$H$117,3)))</f>
        <v>0</v>
      </c>
      <c r="I6" s="78" t="str">
        <f>IF(ISERROR(VLOOKUP(I$5,'SP獲得表'!$F$3:$H$117,3)=TRUE),"0",IF(ISERROR(VLOOKUP(I$3,'SP獲得表'!$F$3:$H$117,3)=TRUE),"0",VLOOKUP(I$5,'SP獲得表'!$F$3:$H$117,3)-VLOOKUP(I$3,'SP獲得表'!$F$3:$H$117,3)))</f>
        <v>0</v>
      </c>
      <c r="J6" s="78" t="str">
        <f>IF(ISERROR(VLOOKUP(J$5,'SP獲得表'!$F$3:$H$117,3)=TRUE),"0",IF(ISERROR(VLOOKUP(J$3,'SP獲得表'!$F$3:$H$117,3)=TRUE),"0",VLOOKUP(J$5,'SP獲得表'!$F$3:$H$117,3)-VLOOKUP(J$3,'SP獲得表'!$F$3:$H$117,3)))</f>
        <v>0</v>
      </c>
      <c r="K6" s="78" t="str">
        <f>IF(ISERROR(VLOOKUP(K$5,'SP獲得表'!$K$3:$M$117,3)=TRUE),"0",IF(ISERROR(VLOOKUP(K$3,'SP獲得表'!$K$3:$M$117,3)=TRUE),"0",VLOOKUP(K$5,'SP獲得表'!$K$3:$M$117,3)-VLOOKUP(K$3,'SP獲得表'!$K$3:$M$117,3)))</f>
        <v>0</v>
      </c>
      <c r="L6" s="78" t="str">
        <f>IF(ISERROR(VLOOKUP(L$5,'SP獲得表'!$K$3:$M$117,3)=TRUE),"0",IF(ISERROR(VLOOKUP(L$3,'SP獲得表'!$K$3:$M$117,3)=TRUE),"0",VLOOKUP(L$5,'SP獲得表'!$K$3:$M$117,3)-VLOOKUP(L$3,'SP獲得表'!$K$3:$M$117,3)))</f>
        <v>0</v>
      </c>
      <c r="M6" s="78" t="str">
        <f>IF(ISERROR(VLOOKUP(M$5,'SP獲得表'!$K$3:$M$117,3)=TRUE),"0",IF(ISERROR(VLOOKUP(M$3,'SP獲得表'!$K$3:$M$117,3)=TRUE),"0",VLOOKUP(M$5,'SP獲得表'!$K$3:$M$117,3)-VLOOKUP(M$3,'SP獲得表'!$K$3:$M$117,3)))</f>
        <v>0</v>
      </c>
      <c r="N6" s="78" t="str">
        <f>IF(ISERROR(VLOOKUP(N$5,'SP獲得表'!$K$3:$M$117,3)=TRUE),"0",IF(ISERROR(VLOOKUP(N$3,'SP獲得表'!$K$3:$M$117,3)=TRUE),"0",VLOOKUP(N$5,'SP獲得表'!$K$3:$M$117,3)-VLOOKUP(N$3,'SP獲得表'!$K$3:$M$117,3)))</f>
        <v>0</v>
      </c>
      <c r="O6" s="78" t="str">
        <f>IF(ISERROR(VLOOKUP(O$5,'SP獲得表'!$K$3:$M$117,3)=TRUE),"0",IF(ISERROR(VLOOKUP(O$3,'SP獲得表'!$K$3:$M$117,3)=TRUE),"0",VLOOKUP(O$5,'SP獲得表'!$K$3:$M$117,3)-VLOOKUP(O$3,'SP獲得表'!$K$3:$M$117,3)))</f>
        <v>0</v>
      </c>
      <c r="P6" s="78" t="str">
        <f>IF(ISERROR(VLOOKUP(P$5,'SP獲得表'!$K$3:$M$117,3)=TRUE),"0",IF(ISERROR(VLOOKUP(P$3,'SP獲得表'!$K$3:$M$117,3)=TRUE),"0",VLOOKUP(P$5,'SP獲得表'!$K$3:$M$117,3)-VLOOKUP(P$3,'SP獲得表'!$K$3:$M$117,3)))</f>
        <v>0</v>
      </c>
      <c r="Q6" s="78" t="str">
        <f>IF(ISERROR(VLOOKUP(Q$5,'SP獲得表'!$K$3:$M$117,3)=TRUE),"0",IF(ISERROR(VLOOKUP(Q$3,'SP獲得表'!$K$3:$M$117,3)=TRUE),"0",VLOOKUP(Q$5,'SP獲得表'!$K$3:$M$117,3)-VLOOKUP(Q$3,'SP獲得表'!$K$3:$M$117,3)))</f>
        <v>0</v>
      </c>
      <c r="R6" s="78" t="str">
        <f>IF(ISERROR(VLOOKUP(R$5,'SP獲得表'!$K$3:$M$117,3)=TRUE),"0",IF(ISERROR(VLOOKUP(R$3,'SP獲得表'!$K$3:$M$117,3)=TRUE),"0",VLOOKUP(R$5,'SP獲得表'!$K$3:$M$117,3)-VLOOKUP(R$3,'SP獲得表'!$K$3:$M$117,3)))</f>
        <v>0</v>
      </c>
      <c r="S6" s="91" t="s">
        <v>473</v>
      </c>
      <c r="T6" s="114"/>
      <c r="U6" s="29"/>
      <c r="V6" s="86"/>
      <c r="W6" s="138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40"/>
      <c r="AJ6" s="13"/>
    </row>
    <row r="7" spans="1:36" ht="15">
      <c r="A7" s="13"/>
      <c r="B7" s="114"/>
      <c r="C7" s="114"/>
      <c r="D7" s="70" t="s">
        <v>199</v>
      </c>
      <c r="E7" s="70" t="str">
        <f>IF(ISERROR(VLOOKUP(E$5,'SP獲得表'!$A$3:$C$117,3)=TRUE),"0",VLOOKUP(E$5,'SP獲得表'!$A$3:$C$117,3))</f>
        <v>0</v>
      </c>
      <c r="F7" s="70" t="str">
        <f>IF(ISERROR(VLOOKUP(F$5,'SP獲得表'!$A$3:$C$117,3)=TRUE),"0",VLOOKUP(F$5,'SP獲得表'!$A$3:$C$117,3))</f>
        <v>0</v>
      </c>
      <c r="G7" s="70" t="str">
        <f>IF(ISERROR(VLOOKUP(G$5,'SP獲得表'!$A$3:$C$117,3)=TRUE),"0",VLOOKUP(G$5,'SP獲得表'!$A$3:$C$117,3))</f>
        <v>0</v>
      </c>
      <c r="H7" s="70" t="str">
        <f>IF(ISERROR(VLOOKUP(H$5,'SP獲得表'!$A$3:$C$117,3)=TRUE),"0",VLOOKUP(H$5,'SP獲得表'!$A$3:$C$117,3))</f>
        <v>0</v>
      </c>
      <c r="I7" s="70" t="str">
        <f>IF(ISERROR(VLOOKUP(I$5,'SP獲得表'!$A$3:$C$117,3)=TRUE),"0",VLOOKUP(I$5,'SP獲得表'!$A$3:$C$117,3))</f>
        <v>0</v>
      </c>
      <c r="J7" s="70" t="str">
        <f>IF(ISERROR(VLOOKUP(J$5,'SP獲得表'!$A$3:$C$117,3)=TRUE),"0",VLOOKUP(J$5,'SP獲得表'!$A$3:$C$117,3))</f>
        <v>0</v>
      </c>
      <c r="K7" s="70" t="str">
        <f>IF(ISERROR(VLOOKUP(K$5,'SP獲得表'!$A$3:$C$117,3)=TRUE),"0",VLOOKUP(K$5,'SP獲得表'!$A$3:$C$117,3))</f>
        <v>0</v>
      </c>
      <c r="L7" s="70" t="str">
        <f>IF(ISERROR(VLOOKUP(L$5,'SP獲得表'!$A$3:$C$117,3)=TRUE),"0",VLOOKUP(L$5,'SP獲得表'!$A$3:$C$117,3))</f>
        <v>0</v>
      </c>
      <c r="M7" s="70" t="str">
        <f>IF(ISERROR(VLOOKUP(M$5,'SP獲得表'!$A$3:$C$117,3)=TRUE),"0",VLOOKUP(M$5,'SP獲得表'!$A$3:$C$117,3))</f>
        <v>0</v>
      </c>
      <c r="N7" s="70" t="str">
        <f>IF(ISERROR(VLOOKUP(N$5,'SP獲得表'!$A$3:$C$117,3)=TRUE),"0",VLOOKUP(N$5,'SP獲得表'!$A$3:$C$117,3))</f>
        <v>0</v>
      </c>
      <c r="O7" s="70" t="str">
        <f>IF(ISERROR(VLOOKUP(O$5,'SP獲得表'!$A$3:$C$117,3)=TRUE),"0",VLOOKUP(O$5,'SP獲得表'!$A$3:$C$117,3))</f>
        <v>0</v>
      </c>
      <c r="P7" s="70" t="str">
        <f>IF(ISERROR(VLOOKUP(P$5,'SP獲得表'!$A$3:$C$117,3)=TRUE),"0",VLOOKUP(P$5,'SP獲得表'!$A$3:$C$117,3))</f>
        <v>0</v>
      </c>
      <c r="Q7" s="70" t="str">
        <f>IF(ISERROR(VLOOKUP(Q$5,'SP獲得表'!$A$3:$C$117,3)=TRUE),"0",VLOOKUP(Q$5,'SP獲得表'!$A$3:$C$117,3))</f>
        <v>0</v>
      </c>
      <c r="R7" s="70" t="str">
        <f>IF(ISERROR(VLOOKUP(R$5,'SP獲得表'!$A$3:$C$117,3)=TRUE),"0",VLOOKUP(R$5,'SP獲得表'!$A$3:$C$117,3))</f>
        <v>0</v>
      </c>
      <c r="S7" s="71"/>
      <c r="T7" s="114"/>
      <c r="U7" s="29"/>
      <c r="V7" s="84" t="s">
        <v>470</v>
      </c>
      <c r="W7" s="125">
        <f>IF('SP計算機2'!W7="","",'SP計算機2'!W7)</f>
      </c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7"/>
      <c r="AJ7" s="13"/>
    </row>
    <row r="8" spans="1:36" ht="15">
      <c r="A8" s="13"/>
      <c r="B8" s="114"/>
      <c r="C8" s="114"/>
      <c r="D8" s="70" t="s">
        <v>433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120" t="s">
        <v>435</v>
      </c>
      <c r="T8" s="114"/>
      <c r="U8" s="29"/>
      <c r="V8" s="84"/>
      <c r="W8" s="125">
        <f>IF('SP計算機2'!W8="","",'SP計算機2'!W8)</f>
      </c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7"/>
      <c r="AJ8" s="13"/>
    </row>
    <row r="9" spans="1:36" s="51" customFormat="1" ht="13.5">
      <c r="A9" s="52"/>
      <c r="B9" s="114"/>
      <c r="C9" s="114"/>
      <c r="D9" s="70" t="s">
        <v>434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21"/>
      <c r="T9" s="114"/>
      <c r="U9" s="29"/>
      <c r="V9" s="86"/>
      <c r="W9" s="141">
        <f>IF('SP計算機2'!W9="","",'SP計算機2'!W9)</f>
      </c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3"/>
      <c r="AJ9" s="52"/>
    </row>
    <row r="10" spans="1:36" ht="15">
      <c r="A10" s="13"/>
      <c r="B10" s="114"/>
      <c r="C10" s="114"/>
      <c r="D10" s="70" t="s">
        <v>200</v>
      </c>
      <c r="E10" s="70">
        <f>SUM(E$7:E$9)</f>
        <v>0</v>
      </c>
      <c r="F10" s="70">
        <f aca="true" t="shared" si="1" ref="F10:R10">SUM(F$7:F$9)</f>
        <v>0</v>
      </c>
      <c r="G10" s="70">
        <f t="shared" si="1"/>
        <v>0</v>
      </c>
      <c r="H10" s="70">
        <f t="shared" si="1"/>
        <v>0</v>
      </c>
      <c r="I10" s="70">
        <f t="shared" si="1"/>
        <v>0</v>
      </c>
      <c r="J10" s="70">
        <f t="shared" si="1"/>
        <v>0</v>
      </c>
      <c r="K10" s="70">
        <f t="shared" si="1"/>
        <v>0</v>
      </c>
      <c r="L10" s="70">
        <f t="shared" si="1"/>
        <v>0</v>
      </c>
      <c r="M10" s="70">
        <f t="shared" si="1"/>
        <v>0</v>
      </c>
      <c r="N10" s="70">
        <f t="shared" si="1"/>
        <v>0</v>
      </c>
      <c r="O10" s="70">
        <f t="shared" si="1"/>
        <v>0</v>
      </c>
      <c r="P10" s="70">
        <f t="shared" si="1"/>
        <v>0</v>
      </c>
      <c r="Q10" s="70">
        <f t="shared" si="1"/>
        <v>0</v>
      </c>
      <c r="R10" s="70">
        <f t="shared" si="1"/>
        <v>0</v>
      </c>
      <c r="S10" s="122"/>
      <c r="T10" s="114"/>
      <c r="U10" s="29"/>
      <c r="V10" s="84" t="s">
        <v>471</v>
      </c>
      <c r="W10" s="125" t="e">
        <f>IF(#REF!="","",#REF!)</f>
        <v>#REF!</v>
      </c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7"/>
      <c r="AJ10" s="13"/>
    </row>
    <row r="11" spans="1:36" ht="15.75" thickBot="1">
      <c r="A11" s="13"/>
      <c r="B11" s="114"/>
      <c r="C11" s="114"/>
      <c r="D11" s="70" t="s">
        <v>25</v>
      </c>
      <c r="E11" s="70">
        <f aca="true" t="shared" si="2" ref="E11:R11">SUM(E$14:E$74)</f>
        <v>0</v>
      </c>
      <c r="F11" s="70">
        <f t="shared" si="2"/>
        <v>0</v>
      </c>
      <c r="G11" s="70">
        <f t="shared" si="2"/>
        <v>0</v>
      </c>
      <c r="H11" s="70">
        <f t="shared" si="2"/>
        <v>0</v>
      </c>
      <c r="I11" s="70">
        <f t="shared" si="2"/>
        <v>0</v>
      </c>
      <c r="J11" s="70">
        <f t="shared" si="2"/>
        <v>0</v>
      </c>
      <c r="K11" s="70">
        <f t="shared" si="2"/>
        <v>0</v>
      </c>
      <c r="L11" s="70">
        <f t="shared" si="2"/>
        <v>0</v>
      </c>
      <c r="M11" s="70">
        <f t="shared" si="2"/>
        <v>0</v>
      </c>
      <c r="N11" s="70">
        <f t="shared" si="2"/>
        <v>0</v>
      </c>
      <c r="O11" s="70">
        <f t="shared" si="2"/>
        <v>0</v>
      </c>
      <c r="P11" s="70">
        <f t="shared" si="2"/>
        <v>0</v>
      </c>
      <c r="Q11" s="70">
        <f t="shared" si="2"/>
        <v>0</v>
      </c>
      <c r="R11" s="70">
        <f t="shared" si="2"/>
        <v>0</v>
      </c>
      <c r="S11" s="79">
        <f>MAX(MAX(S$14+S$15,S$16+S$17,S$18+S$19,S$20+S$21,S$22+S$23,S$24+S$25,S$26+S$27,S$28+S$29,S$30+S$31,S$32+S$33,S$34+S$35,S$36+S$37,S$38+S$39,S$40+S$41,S$42+S$43,S$44+S$45,S$46+S$47),MAX(S$48+S$49,S$50+S$51,S$52+S$53,S$54+S$55,S$56+S$57,S$58+S$59,S$60+S$61,S$62+S$63,S$64+S$65,S$66+S$67,S$68+S$69,S$70+S$71,S$72+S$73,S$74+S$75,S$76+S$77))</f>
        <v>0</v>
      </c>
      <c r="T11" s="114"/>
      <c r="U11" s="24"/>
      <c r="V11" s="85"/>
      <c r="W11" s="128" t="e">
        <f>IF(#REF!="","",#REF!)</f>
        <v>#REF!</v>
      </c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30"/>
      <c r="AJ11" s="13"/>
    </row>
    <row r="12" spans="1:36" ht="15.75" thickBot="1">
      <c r="A12" s="13"/>
      <c r="B12" s="114"/>
      <c r="C12" s="114"/>
      <c r="D12" s="72" t="s">
        <v>24</v>
      </c>
      <c r="E12" s="72" t="str">
        <f>IF(ISERROR(VLOOKUP(E$5,'SP獲得表'!$A$3:$C$117,3)=TRUE),"0",E$10-E$11)</f>
        <v>0</v>
      </c>
      <c r="F12" s="72" t="str">
        <f>IF(ISERROR(VLOOKUP(F$5,'SP獲得表'!$A$3:$C$117,3)=TRUE),"0",F$10-F$11)</f>
        <v>0</v>
      </c>
      <c r="G12" s="72" t="str">
        <f>IF(ISERROR(VLOOKUP(G$5,'SP獲得表'!$A$3:$C$117,3)=TRUE),"0",G$10-G$11)</f>
        <v>0</v>
      </c>
      <c r="H12" s="72" t="str">
        <f>IF(ISERROR(VLOOKUP(H$5,'SP獲得表'!$A$3:$C$117,3)=TRUE),"0",H$10-H$11)</f>
        <v>0</v>
      </c>
      <c r="I12" s="72" t="str">
        <f>IF(ISERROR(VLOOKUP(I$5,'SP獲得表'!$A$3:$C$117,3)=TRUE),"0",I$10-I$11)</f>
        <v>0</v>
      </c>
      <c r="J12" s="72" t="str">
        <f>IF(ISERROR(VLOOKUP(J$5,'SP獲得表'!$A$3:$C$117,3)=TRUE),"0",J$10-J$11)</f>
        <v>0</v>
      </c>
      <c r="K12" s="72" t="str">
        <f>IF(ISERROR(VLOOKUP(K$5,'SP獲得表'!$A$3:$C$117,3)=TRUE),"0",K$10-K$11)</f>
        <v>0</v>
      </c>
      <c r="L12" s="72" t="str">
        <f>IF(ISERROR(VLOOKUP(L$5,'SP獲得表'!$A$3:$C$117,3)=TRUE),"0",L$10-L$11)</f>
        <v>0</v>
      </c>
      <c r="M12" s="72" t="str">
        <f>IF(ISERROR(VLOOKUP(M$5,'SP獲得表'!$A$3:$C$117,3)=TRUE),"0",M$10-M$11)</f>
        <v>0</v>
      </c>
      <c r="N12" s="72" t="str">
        <f>IF(ISERROR(VLOOKUP(N$5,'SP獲得表'!$A$3:$C$117,3)=TRUE),"0",N$10-N$11)</f>
        <v>0</v>
      </c>
      <c r="O12" s="72" t="str">
        <f>IF(ISERROR(VLOOKUP(O$5,'SP獲得表'!$A$3:$C$117,3)=TRUE),"0",O$10-O$11)</f>
        <v>0</v>
      </c>
      <c r="P12" s="72" t="str">
        <f>IF(ISERROR(VLOOKUP(P$5,'SP獲得表'!$A$3:$C$117,3)=TRUE),"0",P$10-P$11)</f>
        <v>0</v>
      </c>
      <c r="Q12" s="72" t="str">
        <f>IF(ISERROR(VLOOKUP(Q$5,'SP獲得表'!$A$3:$C$117,3)=TRUE),"0",Q$10-Q$11)</f>
        <v>0</v>
      </c>
      <c r="R12" s="72" t="str">
        <f>IF(ISERROR(VLOOKUP(R$5,'SP獲得表'!$A$3:$C$117,3)=TRUE),"0",R$10-R$11)</f>
        <v>0</v>
      </c>
      <c r="S12" s="80">
        <f>$S5+S$7-S$11</f>
        <v>0</v>
      </c>
      <c r="T12" s="114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52"/>
      <c r="AF12" s="52"/>
      <c r="AG12" s="52"/>
      <c r="AH12" s="52"/>
      <c r="AI12" s="13"/>
      <c r="AJ12" s="13"/>
    </row>
    <row r="13" spans="1:36" ht="24" customHeight="1" thickBot="1">
      <c r="A13" s="13"/>
      <c r="B13" s="26"/>
      <c r="C13" s="28"/>
      <c r="D13" s="146" t="s">
        <v>185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56"/>
      <c r="U13" s="118" t="s">
        <v>184</v>
      </c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3"/>
    </row>
    <row r="14" spans="1:36" ht="15">
      <c r="A14" s="13"/>
      <c r="B14" s="27" t="s">
        <v>17</v>
      </c>
      <c r="C14" s="50" t="s">
        <v>26</v>
      </c>
      <c r="D14" s="144" t="s">
        <v>26</v>
      </c>
      <c r="E14" s="61"/>
      <c r="F14" s="62" t="s">
        <v>23</v>
      </c>
      <c r="G14" s="62" t="s">
        <v>23</v>
      </c>
      <c r="H14" s="62" t="s">
        <v>23</v>
      </c>
      <c r="I14" s="62" t="s">
        <v>23</v>
      </c>
      <c r="J14" s="62" t="s">
        <v>23</v>
      </c>
      <c r="K14" s="62" t="s">
        <v>23</v>
      </c>
      <c r="L14" s="62" t="s">
        <v>23</v>
      </c>
      <c r="M14" s="62" t="s">
        <v>23</v>
      </c>
      <c r="N14" s="62" t="s">
        <v>23</v>
      </c>
      <c r="O14" s="62" t="s">
        <v>23</v>
      </c>
      <c r="P14" s="62" t="s">
        <v>23</v>
      </c>
      <c r="Q14" s="62" t="s">
        <v>23</v>
      </c>
      <c r="R14" s="62" t="s">
        <v>23</v>
      </c>
      <c r="S14" s="61"/>
      <c r="T14" s="111">
        <f>SUM($E14:$S15)</f>
        <v>0</v>
      </c>
      <c r="U14" s="30">
        <v>8</v>
      </c>
      <c r="V14" s="30">
        <v>16</v>
      </c>
      <c r="W14" s="30">
        <v>28</v>
      </c>
      <c r="X14" s="30">
        <v>40</v>
      </c>
      <c r="Y14" s="30">
        <v>48</v>
      </c>
      <c r="Z14" s="30">
        <v>56</v>
      </c>
      <c r="AA14" s="30">
        <v>70</v>
      </c>
      <c r="AB14" s="30">
        <v>80</v>
      </c>
      <c r="AC14" s="30">
        <v>90</v>
      </c>
      <c r="AD14" s="30">
        <v>100</v>
      </c>
      <c r="AE14" s="30">
        <v>110</v>
      </c>
      <c r="AF14" s="30">
        <v>120</v>
      </c>
      <c r="AG14" s="30">
        <v>130</v>
      </c>
      <c r="AH14" s="30">
        <v>140</v>
      </c>
      <c r="AI14" s="31">
        <v>150</v>
      </c>
      <c r="AJ14" s="13"/>
    </row>
    <row r="15" spans="1:36" ht="23.25" thickBot="1">
      <c r="A15" s="13"/>
      <c r="B15" s="27" t="s">
        <v>17</v>
      </c>
      <c r="C15" s="50" t="s">
        <v>26</v>
      </c>
      <c r="D15" s="145"/>
      <c r="E15" s="63"/>
      <c r="F15" s="64" t="s">
        <v>23</v>
      </c>
      <c r="G15" s="64" t="s">
        <v>23</v>
      </c>
      <c r="H15" s="64" t="s">
        <v>23</v>
      </c>
      <c r="I15" s="64" t="s">
        <v>23</v>
      </c>
      <c r="J15" s="64" t="s">
        <v>23</v>
      </c>
      <c r="K15" s="64" t="s">
        <v>23</v>
      </c>
      <c r="L15" s="64" t="s">
        <v>23</v>
      </c>
      <c r="M15" s="64" t="s">
        <v>23</v>
      </c>
      <c r="N15" s="64" t="s">
        <v>23</v>
      </c>
      <c r="O15" s="64" t="s">
        <v>23</v>
      </c>
      <c r="P15" s="64" t="s">
        <v>23</v>
      </c>
      <c r="Q15" s="64" t="s">
        <v>23</v>
      </c>
      <c r="R15" s="64" t="s">
        <v>23</v>
      </c>
      <c r="S15" s="63"/>
      <c r="T15" s="112"/>
      <c r="U15" s="60" t="s">
        <v>211</v>
      </c>
      <c r="V15" s="60" t="s">
        <v>8</v>
      </c>
      <c r="W15" s="60" t="s">
        <v>9</v>
      </c>
      <c r="X15" s="60" t="s">
        <v>212</v>
      </c>
      <c r="Y15" s="60" t="s">
        <v>8</v>
      </c>
      <c r="Z15" s="60" t="s">
        <v>9</v>
      </c>
      <c r="AA15" s="60" t="s">
        <v>213</v>
      </c>
      <c r="AB15" s="60" t="s">
        <v>425</v>
      </c>
      <c r="AC15" s="60" t="s">
        <v>10</v>
      </c>
      <c r="AD15" s="60" t="s">
        <v>214</v>
      </c>
      <c r="AE15" s="60" t="s">
        <v>405</v>
      </c>
      <c r="AF15" s="60" t="s">
        <v>406</v>
      </c>
      <c r="AG15" s="60" t="s">
        <v>440</v>
      </c>
      <c r="AH15" s="60" t="s">
        <v>491</v>
      </c>
      <c r="AI15" s="59" t="s">
        <v>520</v>
      </c>
      <c r="AJ15" s="13"/>
    </row>
    <row r="16" spans="1:36" ht="15">
      <c r="A16" s="13"/>
      <c r="B16" s="27" t="s">
        <v>18</v>
      </c>
      <c r="C16" s="50" t="s">
        <v>132</v>
      </c>
      <c r="D16" s="109" t="s">
        <v>133</v>
      </c>
      <c r="E16" s="65" t="s">
        <v>23</v>
      </c>
      <c r="F16" s="66"/>
      <c r="G16" s="65" t="s">
        <v>23</v>
      </c>
      <c r="H16" s="65" t="s">
        <v>23</v>
      </c>
      <c r="I16" s="65" t="s">
        <v>23</v>
      </c>
      <c r="J16" s="65" t="s">
        <v>23</v>
      </c>
      <c r="K16" s="62" t="s">
        <v>23</v>
      </c>
      <c r="L16" s="65" t="s">
        <v>23</v>
      </c>
      <c r="M16" s="65" t="s">
        <v>23</v>
      </c>
      <c r="N16" s="65" t="s">
        <v>23</v>
      </c>
      <c r="O16" s="62" t="s">
        <v>23</v>
      </c>
      <c r="P16" s="65" t="s">
        <v>23</v>
      </c>
      <c r="Q16" s="65" t="s">
        <v>23</v>
      </c>
      <c r="R16" s="65" t="s">
        <v>23</v>
      </c>
      <c r="S16" s="61"/>
      <c r="T16" s="111">
        <f>SUM($E16:$S17)</f>
        <v>0</v>
      </c>
      <c r="U16" s="53">
        <v>8</v>
      </c>
      <c r="V16" s="53">
        <v>16</v>
      </c>
      <c r="W16" s="53">
        <v>28</v>
      </c>
      <c r="X16" s="53">
        <v>40</v>
      </c>
      <c r="Y16" s="53">
        <v>48</v>
      </c>
      <c r="Z16" s="53">
        <v>56</v>
      </c>
      <c r="AA16" s="53">
        <v>70</v>
      </c>
      <c r="AB16" s="53">
        <v>80</v>
      </c>
      <c r="AC16" s="53">
        <v>90</v>
      </c>
      <c r="AD16" s="53">
        <v>100</v>
      </c>
      <c r="AE16" s="30">
        <v>110</v>
      </c>
      <c r="AF16" s="30">
        <v>120</v>
      </c>
      <c r="AG16" s="30">
        <v>130</v>
      </c>
      <c r="AH16" s="30">
        <v>140</v>
      </c>
      <c r="AI16" s="31">
        <v>150</v>
      </c>
      <c r="AJ16" s="13"/>
    </row>
    <row r="17" spans="1:36" ht="23.25" thickBot="1">
      <c r="A17" s="13"/>
      <c r="B17" s="27" t="s">
        <v>18</v>
      </c>
      <c r="C17" s="50" t="s">
        <v>132</v>
      </c>
      <c r="D17" s="137"/>
      <c r="E17" s="67" t="s">
        <v>23</v>
      </c>
      <c r="F17" s="68"/>
      <c r="G17" s="67" t="s">
        <v>23</v>
      </c>
      <c r="H17" s="67" t="s">
        <v>23</v>
      </c>
      <c r="I17" s="67" t="s">
        <v>23</v>
      </c>
      <c r="J17" s="67" t="s">
        <v>23</v>
      </c>
      <c r="K17" s="64" t="s">
        <v>23</v>
      </c>
      <c r="L17" s="67" t="s">
        <v>23</v>
      </c>
      <c r="M17" s="67" t="s">
        <v>23</v>
      </c>
      <c r="N17" s="67" t="s">
        <v>23</v>
      </c>
      <c r="O17" s="64" t="s">
        <v>23</v>
      </c>
      <c r="P17" s="67" t="s">
        <v>23</v>
      </c>
      <c r="Q17" s="67" t="s">
        <v>23</v>
      </c>
      <c r="R17" s="67" t="s">
        <v>23</v>
      </c>
      <c r="S17" s="63"/>
      <c r="T17" s="112"/>
      <c r="U17" s="60" t="s">
        <v>215</v>
      </c>
      <c r="V17" s="59" t="s">
        <v>13</v>
      </c>
      <c r="W17" s="60" t="s">
        <v>216</v>
      </c>
      <c r="X17" s="60" t="s">
        <v>346</v>
      </c>
      <c r="Y17" s="60" t="s">
        <v>217</v>
      </c>
      <c r="Z17" s="59" t="s">
        <v>13</v>
      </c>
      <c r="AA17" s="60" t="s">
        <v>218</v>
      </c>
      <c r="AB17" s="60" t="s">
        <v>12</v>
      </c>
      <c r="AC17" s="59" t="s">
        <v>13</v>
      </c>
      <c r="AD17" s="60" t="s">
        <v>219</v>
      </c>
      <c r="AE17" s="60" t="s">
        <v>407</v>
      </c>
      <c r="AF17" s="60" t="s">
        <v>408</v>
      </c>
      <c r="AG17" s="60" t="s">
        <v>441</v>
      </c>
      <c r="AH17" s="60" t="s">
        <v>492</v>
      </c>
      <c r="AI17" s="59" t="s">
        <v>521</v>
      </c>
      <c r="AJ17" s="13"/>
    </row>
    <row r="18" spans="1:36" ht="15">
      <c r="A18" s="13"/>
      <c r="B18" s="27" t="s">
        <v>35</v>
      </c>
      <c r="C18" s="50" t="s">
        <v>131</v>
      </c>
      <c r="D18" s="109" t="s">
        <v>27</v>
      </c>
      <c r="E18" s="65" t="s">
        <v>23</v>
      </c>
      <c r="F18" s="65" t="s">
        <v>23</v>
      </c>
      <c r="G18" s="66"/>
      <c r="H18" s="65" t="s">
        <v>23</v>
      </c>
      <c r="I18" s="65" t="s">
        <v>23</v>
      </c>
      <c r="J18" s="65" t="s">
        <v>23</v>
      </c>
      <c r="K18" s="62" t="s">
        <v>23</v>
      </c>
      <c r="L18" s="65" t="s">
        <v>23</v>
      </c>
      <c r="M18" s="65" t="s">
        <v>23</v>
      </c>
      <c r="N18" s="65" t="s">
        <v>23</v>
      </c>
      <c r="O18" s="62" t="s">
        <v>23</v>
      </c>
      <c r="P18" s="65" t="s">
        <v>23</v>
      </c>
      <c r="Q18" s="65" t="s">
        <v>23</v>
      </c>
      <c r="R18" s="65" t="s">
        <v>23</v>
      </c>
      <c r="S18" s="61"/>
      <c r="T18" s="111">
        <f>SUM($E18:$S19)</f>
        <v>0</v>
      </c>
      <c r="U18" s="53">
        <v>8</v>
      </c>
      <c r="V18" s="53">
        <v>18</v>
      </c>
      <c r="W18" s="53">
        <v>26</v>
      </c>
      <c r="X18" s="53">
        <v>38</v>
      </c>
      <c r="Y18" s="53">
        <v>46</v>
      </c>
      <c r="Z18" s="53">
        <v>54</v>
      </c>
      <c r="AA18" s="53">
        <v>68</v>
      </c>
      <c r="AB18" s="53">
        <v>78</v>
      </c>
      <c r="AC18" s="53">
        <v>88</v>
      </c>
      <c r="AD18" s="53">
        <v>100</v>
      </c>
      <c r="AE18" s="30">
        <v>110</v>
      </c>
      <c r="AF18" s="30">
        <v>120</v>
      </c>
      <c r="AG18" s="30">
        <v>130</v>
      </c>
      <c r="AH18" s="30">
        <v>140</v>
      </c>
      <c r="AI18" s="31">
        <v>150</v>
      </c>
      <c r="AJ18" s="13"/>
    </row>
    <row r="19" spans="1:36" ht="23.25" thickBot="1">
      <c r="A19" s="13"/>
      <c r="B19" s="27" t="s">
        <v>35</v>
      </c>
      <c r="C19" s="50" t="s">
        <v>27</v>
      </c>
      <c r="D19" s="110"/>
      <c r="E19" s="64" t="s">
        <v>23</v>
      </c>
      <c r="F19" s="64" t="s">
        <v>23</v>
      </c>
      <c r="G19" s="63"/>
      <c r="H19" s="64" t="s">
        <v>23</v>
      </c>
      <c r="I19" s="64" t="s">
        <v>23</v>
      </c>
      <c r="J19" s="64" t="s">
        <v>23</v>
      </c>
      <c r="K19" s="64" t="s">
        <v>23</v>
      </c>
      <c r="L19" s="64" t="s">
        <v>23</v>
      </c>
      <c r="M19" s="64" t="s">
        <v>23</v>
      </c>
      <c r="N19" s="64" t="s">
        <v>23</v>
      </c>
      <c r="O19" s="64" t="s">
        <v>23</v>
      </c>
      <c r="P19" s="64" t="s">
        <v>23</v>
      </c>
      <c r="Q19" s="64" t="s">
        <v>23</v>
      </c>
      <c r="R19" s="64" t="s">
        <v>23</v>
      </c>
      <c r="S19" s="63"/>
      <c r="T19" s="112"/>
      <c r="U19" s="60" t="s">
        <v>220</v>
      </c>
      <c r="V19" s="60" t="s">
        <v>11</v>
      </c>
      <c r="W19" s="60" t="s">
        <v>346</v>
      </c>
      <c r="X19" s="60" t="s">
        <v>221</v>
      </c>
      <c r="Y19" s="60" t="s">
        <v>426</v>
      </c>
      <c r="Z19" s="60" t="s">
        <v>11</v>
      </c>
      <c r="AA19" s="60" t="s">
        <v>222</v>
      </c>
      <c r="AB19" s="60" t="s">
        <v>11</v>
      </c>
      <c r="AC19" s="60" t="s">
        <v>12</v>
      </c>
      <c r="AD19" s="60" t="s">
        <v>223</v>
      </c>
      <c r="AE19" s="59" t="s">
        <v>409</v>
      </c>
      <c r="AF19" s="60" t="s">
        <v>410</v>
      </c>
      <c r="AG19" s="60" t="s">
        <v>442</v>
      </c>
      <c r="AH19" s="60" t="s">
        <v>493</v>
      </c>
      <c r="AI19" s="60" t="s">
        <v>514</v>
      </c>
      <c r="AJ19" s="13"/>
    </row>
    <row r="20" spans="1:36" ht="15">
      <c r="A20" s="13"/>
      <c r="B20" s="27" t="s">
        <v>36</v>
      </c>
      <c r="C20" s="50" t="s">
        <v>28</v>
      </c>
      <c r="D20" s="109" t="s">
        <v>28</v>
      </c>
      <c r="E20" s="65" t="s">
        <v>23</v>
      </c>
      <c r="F20" s="65" t="s">
        <v>23</v>
      </c>
      <c r="G20" s="65" t="s">
        <v>23</v>
      </c>
      <c r="H20" s="66"/>
      <c r="I20" s="65" t="s">
        <v>23</v>
      </c>
      <c r="J20" s="65" t="s">
        <v>23</v>
      </c>
      <c r="K20" s="62" t="s">
        <v>23</v>
      </c>
      <c r="L20" s="65" t="s">
        <v>23</v>
      </c>
      <c r="M20" s="65" t="s">
        <v>23</v>
      </c>
      <c r="N20" s="65" t="s">
        <v>23</v>
      </c>
      <c r="O20" s="62" t="s">
        <v>23</v>
      </c>
      <c r="P20" s="65" t="s">
        <v>23</v>
      </c>
      <c r="Q20" s="65" t="s">
        <v>23</v>
      </c>
      <c r="R20" s="65" t="s">
        <v>23</v>
      </c>
      <c r="S20" s="61"/>
      <c r="T20" s="111">
        <f>SUM($E20:$S21)</f>
        <v>0</v>
      </c>
      <c r="U20" s="53">
        <v>4</v>
      </c>
      <c r="V20" s="53">
        <v>12</v>
      </c>
      <c r="W20" s="53">
        <v>22</v>
      </c>
      <c r="X20" s="53">
        <v>34</v>
      </c>
      <c r="Y20" s="53">
        <v>48</v>
      </c>
      <c r="Z20" s="53">
        <v>56</v>
      </c>
      <c r="AA20" s="53">
        <v>70</v>
      </c>
      <c r="AB20" s="53">
        <v>80</v>
      </c>
      <c r="AC20" s="53">
        <v>90</v>
      </c>
      <c r="AD20" s="53">
        <v>100</v>
      </c>
      <c r="AE20" s="30">
        <v>110</v>
      </c>
      <c r="AF20" s="30">
        <v>120</v>
      </c>
      <c r="AG20" s="30">
        <v>130</v>
      </c>
      <c r="AH20" s="30">
        <v>140</v>
      </c>
      <c r="AI20" s="31">
        <v>150</v>
      </c>
      <c r="AJ20" s="13"/>
    </row>
    <row r="21" spans="1:36" ht="23.25" thickBot="1">
      <c r="A21" s="13"/>
      <c r="B21" s="27" t="s">
        <v>36</v>
      </c>
      <c r="C21" s="50" t="s">
        <v>28</v>
      </c>
      <c r="D21" s="110"/>
      <c r="E21" s="64" t="s">
        <v>23</v>
      </c>
      <c r="F21" s="64" t="s">
        <v>23</v>
      </c>
      <c r="G21" s="64" t="s">
        <v>23</v>
      </c>
      <c r="H21" s="63"/>
      <c r="I21" s="64" t="s">
        <v>23</v>
      </c>
      <c r="J21" s="64" t="s">
        <v>23</v>
      </c>
      <c r="K21" s="64" t="s">
        <v>23</v>
      </c>
      <c r="L21" s="64" t="s">
        <v>23</v>
      </c>
      <c r="M21" s="64" t="s">
        <v>23</v>
      </c>
      <c r="N21" s="64" t="s">
        <v>23</v>
      </c>
      <c r="O21" s="64" t="s">
        <v>23</v>
      </c>
      <c r="P21" s="64" t="s">
        <v>23</v>
      </c>
      <c r="Q21" s="64" t="s">
        <v>23</v>
      </c>
      <c r="R21" s="64" t="s">
        <v>23</v>
      </c>
      <c r="S21" s="63"/>
      <c r="T21" s="112"/>
      <c r="U21" s="60" t="s">
        <v>224</v>
      </c>
      <c r="V21" s="60" t="s">
        <v>14</v>
      </c>
      <c r="W21" s="60" t="s">
        <v>225</v>
      </c>
      <c r="X21" s="60" t="s">
        <v>40</v>
      </c>
      <c r="Y21" s="60" t="s">
        <v>226</v>
      </c>
      <c r="Z21" s="60" t="s">
        <v>15</v>
      </c>
      <c r="AA21" s="60" t="s">
        <v>227</v>
      </c>
      <c r="AB21" s="60" t="s">
        <v>16</v>
      </c>
      <c r="AC21" s="60" t="s">
        <v>228</v>
      </c>
      <c r="AD21" s="60" t="s">
        <v>313</v>
      </c>
      <c r="AE21" s="60" t="s">
        <v>411</v>
      </c>
      <c r="AF21" s="60" t="s">
        <v>406</v>
      </c>
      <c r="AG21" s="60" t="s">
        <v>443</v>
      </c>
      <c r="AH21" s="60" t="s">
        <v>494</v>
      </c>
      <c r="AI21" s="59" t="s">
        <v>522</v>
      </c>
      <c r="AJ21" s="13"/>
    </row>
    <row r="22" spans="1:36" ht="15">
      <c r="A22" s="13"/>
      <c r="B22" s="27" t="s">
        <v>20</v>
      </c>
      <c r="C22" s="50" t="s">
        <v>29</v>
      </c>
      <c r="D22" s="109" t="s">
        <v>29</v>
      </c>
      <c r="E22" s="65" t="s">
        <v>23</v>
      </c>
      <c r="F22" s="65" t="s">
        <v>23</v>
      </c>
      <c r="G22" s="65" t="s">
        <v>23</v>
      </c>
      <c r="H22" s="65" t="s">
        <v>23</v>
      </c>
      <c r="I22" s="66"/>
      <c r="J22" s="65" t="s">
        <v>23</v>
      </c>
      <c r="K22" s="62" t="s">
        <v>23</v>
      </c>
      <c r="L22" s="65" t="s">
        <v>23</v>
      </c>
      <c r="M22" s="65" t="s">
        <v>23</v>
      </c>
      <c r="N22" s="65" t="s">
        <v>23</v>
      </c>
      <c r="O22" s="62" t="s">
        <v>23</v>
      </c>
      <c r="P22" s="65" t="s">
        <v>23</v>
      </c>
      <c r="Q22" s="65" t="s">
        <v>23</v>
      </c>
      <c r="R22" s="65" t="s">
        <v>23</v>
      </c>
      <c r="S22" s="61"/>
      <c r="T22" s="111">
        <f>SUM($E22:$S23)</f>
        <v>0</v>
      </c>
      <c r="U22" s="53">
        <v>8</v>
      </c>
      <c r="V22" s="53">
        <v>18</v>
      </c>
      <c r="W22" s="53">
        <v>26</v>
      </c>
      <c r="X22" s="53">
        <v>38</v>
      </c>
      <c r="Y22" s="53">
        <v>46</v>
      </c>
      <c r="Z22" s="53">
        <v>54</v>
      </c>
      <c r="AA22" s="53">
        <v>68</v>
      </c>
      <c r="AB22" s="53">
        <v>78</v>
      </c>
      <c r="AC22" s="53">
        <v>82</v>
      </c>
      <c r="AD22" s="53">
        <v>100</v>
      </c>
      <c r="AE22" s="30">
        <v>110</v>
      </c>
      <c r="AF22" s="30">
        <v>120</v>
      </c>
      <c r="AG22" s="30">
        <v>130</v>
      </c>
      <c r="AH22" s="30">
        <v>140</v>
      </c>
      <c r="AI22" s="31">
        <v>150</v>
      </c>
      <c r="AJ22" s="13"/>
    </row>
    <row r="23" spans="1:36" ht="23.25" thickBot="1">
      <c r="A23" s="13"/>
      <c r="B23" s="27" t="s">
        <v>20</v>
      </c>
      <c r="C23" s="50" t="s">
        <v>29</v>
      </c>
      <c r="D23" s="110"/>
      <c r="E23" s="64" t="s">
        <v>23</v>
      </c>
      <c r="F23" s="64" t="s">
        <v>23</v>
      </c>
      <c r="G23" s="64" t="s">
        <v>23</v>
      </c>
      <c r="H23" s="64" t="s">
        <v>23</v>
      </c>
      <c r="I23" s="63"/>
      <c r="J23" s="64" t="s">
        <v>23</v>
      </c>
      <c r="K23" s="64" t="s">
        <v>23</v>
      </c>
      <c r="L23" s="64" t="s">
        <v>23</v>
      </c>
      <c r="M23" s="64" t="s">
        <v>23</v>
      </c>
      <c r="N23" s="64" t="s">
        <v>23</v>
      </c>
      <c r="O23" s="64" t="s">
        <v>23</v>
      </c>
      <c r="P23" s="64" t="s">
        <v>23</v>
      </c>
      <c r="Q23" s="64" t="s">
        <v>23</v>
      </c>
      <c r="R23" s="64" t="s">
        <v>23</v>
      </c>
      <c r="S23" s="63"/>
      <c r="T23" s="112"/>
      <c r="U23" s="60" t="s">
        <v>229</v>
      </c>
      <c r="V23" s="60" t="s">
        <v>230</v>
      </c>
      <c r="W23" s="60" t="s">
        <v>231</v>
      </c>
      <c r="X23" s="60" t="s">
        <v>40</v>
      </c>
      <c r="Y23" s="60" t="s">
        <v>41</v>
      </c>
      <c r="Z23" s="60" t="s">
        <v>232</v>
      </c>
      <c r="AA23" s="60" t="s">
        <v>40</v>
      </c>
      <c r="AB23" s="60" t="s">
        <v>233</v>
      </c>
      <c r="AC23" s="60" t="s">
        <v>40</v>
      </c>
      <c r="AD23" s="60" t="s">
        <v>314</v>
      </c>
      <c r="AE23" s="60" t="s">
        <v>411</v>
      </c>
      <c r="AF23" s="60" t="s">
        <v>412</v>
      </c>
      <c r="AG23" s="60" t="s">
        <v>444</v>
      </c>
      <c r="AH23" s="60" t="s">
        <v>495</v>
      </c>
      <c r="AI23" s="60" t="s">
        <v>515</v>
      </c>
      <c r="AJ23" s="13"/>
    </row>
    <row r="24" spans="1:36" ht="15">
      <c r="A24" s="13"/>
      <c r="B24" s="27" t="s">
        <v>37</v>
      </c>
      <c r="C24" s="50" t="s">
        <v>30</v>
      </c>
      <c r="D24" s="109" t="s">
        <v>30</v>
      </c>
      <c r="E24" s="65" t="s">
        <v>23</v>
      </c>
      <c r="F24" s="65" t="s">
        <v>23</v>
      </c>
      <c r="G24" s="65" t="s">
        <v>23</v>
      </c>
      <c r="H24" s="65" t="s">
        <v>23</v>
      </c>
      <c r="I24" s="65" t="s">
        <v>23</v>
      </c>
      <c r="J24" s="66"/>
      <c r="K24" s="65" t="s">
        <v>23</v>
      </c>
      <c r="L24" s="65" t="s">
        <v>23</v>
      </c>
      <c r="M24" s="65" t="s">
        <v>23</v>
      </c>
      <c r="N24" s="65" t="s">
        <v>23</v>
      </c>
      <c r="O24" s="62" t="s">
        <v>23</v>
      </c>
      <c r="P24" s="65" t="s">
        <v>23</v>
      </c>
      <c r="Q24" s="65" t="s">
        <v>23</v>
      </c>
      <c r="R24" s="65" t="s">
        <v>23</v>
      </c>
      <c r="S24" s="61"/>
      <c r="T24" s="111">
        <f>SUM($E24:$S25)</f>
        <v>0</v>
      </c>
      <c r="U24" s="53">
        <v>4</v>
      </c>
      <c r="V24" s="53">
        <v>12</v>
      </c>
      <c r="W24" s="53">
        <v>22</v>
      </c>
      <c r="X24" s="53">
        <v>34</v>
      </c>
      <c r="Y24" s="53">
        <v>46</v>
      </c>
      <c r="Z24" s="53">
        <v>54</v>
      </c>
      <c r="AA24" s="53">
        <v>68</v>
      </c>
      <c r="AB24" s="53">
        <v>78</v>
      </c>
      <c r="AC24" s="53">
        <v>82</v>
      </c>
      <c r="AD24" s="53">
        <v>100</v>
      </c>
      <c r="AE24" s="30">
        <v>110</v>
      </c>
      <c r="AF24" s="30">
        <v>120</v>
      </c>
      <c r="AG24" s="30">
        <v>130</v>
      </c>
      <c r="AH24" s="30">
        <v>140</v>
      </c>
      <c r="AI24" s="31">
        <v>150</v>
      </c>
      <c r="AJ24" s="13"/>
    </row>
    <row r="25" spans="1:36" ht="23.25" thickBot="1">
      <c r="A25" s="13"/>
      <c r="B25" s="27" t="s">
        <v>37</v>
      </c>
      <c r="C25" s="50" t="s">
        <v>30</v>
      </c>
      <c r="D25" s="110"/>
      <c r="E25" s="64" t="s">
        <v>23</v>
      </c>
      <c r="F25" s="64" t="s">
        <v>23</v>
      </c>
      <c r="G25" s="64" t="s">
        <v>23</v>
      </c>
      <c r="H25" s="64" t="s">
        <v>23</v>
      </c>
      <c r="I25" s="64" t="s">
        <v>23</v>
      </c>
      <c r="J25" s="63"/>
      <c r="K25" s="64" t="s">
        <v>23</v>
      </c>
      <c r="L25" s="64" t="s">
        <v>23</v>
      </c>
      <c r="M25" s="64" t="s">
        <v>23</v>
      </c>
      <c r="N25" s="64" t="s">
        <v>23</v>
      </c>
      <c r="O25" s="64" t="s">
        <v>23</v>
      </c>
      <c r="P25" s="64" t="s">
        <v>23</v>
      </c>
      <c r="Q25" s="64" t="s">
        <v>23</v>
      </c>
      <c r="R25" s="64" t="s">
        <v>23</v>
      </c>
      <c r="S25" s="63"/>
      <c r="T25" s="112"/>
      <c r="U25" s="60" t="s">
        <v>234</v>
      </c>
      <c r="V25" s="60" t="s">
        <v>347</v>
      </c>
      <c r="W25" s="60" t="s">
        <v>235</v>
      </c>
      <c r="X25" s="60" t="s">
        <v>40</v>
      </c>
      <c r="Y25" s="60" t="s">
        <v>236</v>
      </c>
      <c r="Z25" s="60" t="s">
        <v>42</v>
      </c>
      <c r="AA25" s="59" t="s">
        <v>237</v>
      </c>
      <c r="AB25" s="60" t="s">
        <v>43</v>
      </c>
      <c r="AC25" s="60" t="s">
        <v>41</v>
      </c>
      <c r="AD25" s="60" t="s">
        <v>315</v>
      </c>
      <c r="AE25" s="60" t="s">
        <v>412</v>
      </c>
      <c r="AF25" s="59" t="s">
        <v>413</v>
      </c>
      <c r="AG25" s="59" t="s">
        <v>445</v>
      </c>
      <c r="AH25" s="59" t="s">
        <v>496</v>
      </c>
      <c r="AI25" s="59" t="s">
        <v>523</v>
      </c>
      <c r="AJ25" s="13"/>
    </row>
    <row r="26" spans="1:36" ht="15">
      <c r="A26" s="13"/>
      <c r="B26" s="27" t="s">
        <v>197</v>
      </c>
      <c r="C26" s="50" t="s">
        <v>198</v>
      </c>
      <c r="D26" s="109" t="s">
        <v>198</v>
      </c>
      <c r="E26" s="65" t="s">
        <v>23</v>
      </c>
      <c r="F26" s="65" t="s">
        <v>23</v>
      </c>
      <c r="G26" s="65" t="s">
        <v>23</v>
      </c>
      <c r="H26" s="65" t="s">
        <v>23</v>
      </c>
      <c r="I26" s="65" t="s">
        <v>23</v>
      </c>
      <c r="J26" s="65" t="s">
        <v>23</v>
      </c>
      <c r="K26" s="66"/>
      <c r="L26" s="65" t="s">
        <v>23</v>
      </c>
      <c r="M26" s="65" t="s">
        <v>23</v>
      </c>
      <c r="N26" s="65" t="s">
        <v>23</v>
      </c>
      <c r="O26" s="62" t="s">
        <v>23</v>
      </c>
      <c r="P26" s="65" t="s">
        <v>23</v>
      </c>
      <c r="Q26" s="65" t="s">
        <v>23</v>
      </c>
      <c r="R26" s="65" t="s">
        <v>23</v>
      </c>
      <c r="S26" s="61"/>
      <c r="T26" s="111">
        <f>SUM($E26:$S27)</f>
        <v>0</v>
      </c>
      <c r="U26" s="53">
        <v>4</v>
      </c>
      <c r="V26" s="53">
        <v>10</v>
      </c>
      <c r="W26" s="53">
        <v>16</v>
      </c>
      <c r="X26" s="53">
        <v>22</v>
      </c>
      <c r="Y26" s="53">
        <v>32</v>
      </c>
      <c r="Z26" s="53">
        <v>42</v>
      </c>
      <c r="AA26" s="53">
        <v>55</v>
      </c>
      <c r="AB26" s="53">
        <v>68</v>
      </c>
      <c r="AC26" s="53">
        <v>82</v>
      </c>
      <c r="AD26" s="53">
        <v>100</v>
      </c>
      <c r="AE26" s="30">
        <v>110</v>
      </c>
      <c r="AF26" s="30">
        <v>120</v>
      </c>
      <c r="AG26" s="30">
        <v>130</v>
      </c>
      <c r="AH26" s="30">
        <v>140</v>
      </c>
      <c r="AI26" s="31">
        <v>150</v>
      </c>
      <c r="AJ26" s="13"/>
    </row>
    <row r="27" spans="1:36" ht="24.75" customHeight="1" thickBot="1">
      <c r="A27" s="13"/>
      <c r="B27" s="27" t="s">
        <v>197</v>
      </c>
      <c r="C27" s="50" t="s">
        <v>198</v>
      </c>
      <c r="D27" s="110"/>
      <c r="E27" s="64" t="s">
        <v>23</v>
      </c>
      <c r="F27" s="64" t="s">
        <v>23</v>
      </c>
      <c r="G27" s="64" t="s">
        <v>23</v>
      </c>
      <c r="H27" s="64" t="s">
        <v>23</v>
      </c>
      <c r="I27" s="64" t="s">
        <v>23</v>
      </c>
      <c r="J27" s="64" t="s">
        <v>23</v>
      </c>
      <c r="K27" s="63"/>
      <c r="L27" s="64" t="s">
        <v>23</v>
      </c>
      <c r="M27" s="64" t="s">
        <v>23</v>
      </c>
      <c r="N27" s="64" t="s">
        <v>23</v>
      </c>
      <c r="O27" s="64" t="s">
        <v>23</v>
      </c>
      <c r="P27" s="64" t="s">
        <v>23</v>
      </c>
      <c r="Q27" s="64" t="s">
        <v>23</v>
      </c>
      <c r="R27" s="64" t="s">
        <v>23</v>
      </c>
      <c r="S27" s="63"/>
      <c r="T27" s="112"/>
      <c r="U27" s="60" t="s">
        <v>266</v>
      </c>
      <c r="V27" s="60" t="s">
        <v>49</v>
      </c>
      <c r="W27" s="60" t="s">
        <v>263</v>
      </c>
      <c r="X27" s="60" t="s">
        <v>267</v>
      </c>
      <c r="Y27" s="60" t="s">
        <v>264</v>
      </c>
      <c r="Z27" s="60" t="s">
        <v>268</v>
      </c>
      <c r="AA27" s="60" t="s">
        <v>263</v>
      </c>
      <c r="AB27" s="60" t="s">
        <v>269</v>
      </c>
      <c r="AC27" s="60" t="s">
        <v>263</v>
      </c>
      <c r="AD27" s="60" t="s">
        <v>316</v>
      </c>
      <c r="AE27" s="60" t="s">
        <v>406</v>
      </c>
      <c r="AF27" s="60" t="s">
        <v>412</v>
      </c>
      <c r="AG27" s="60" t="s">
        <v>446</v>
      </c>
      <c r="AH27" s="60" t="s">
        <v>497</v>
      </c>
      <c r="AI27" s="60" t="s">
        <v>516</v>
      </c>
      <c r="AJ27" s="13"/>
    </row>
    <row r="28" spans="1:36" ht="15">
      <c r="A28" s="13"/>
      <c r="B28" s="27" t="s">
        <v>158</v>
      </c>
      <c r="C28" s="50" t="s">
        <v>31</v>
      </c>
      <c r="D28" s="109" t="s">
        <v>31</v>
      </c>
      <c r="E28" s="65" t="s">
        <v>23</v>
      </c>
      <c r="F28" s="65" t="s">
        <v>23</v>
      </c>
      <c r="G28" s="65" t="s">
        <v>23</v>
      </c>
      <c r="H28" s="65" t="s">
        <v>23</v>
      </c>
      <c r="I28" s="65" t="s">
        <v>23</v>
      </c>
      <c r="J28" s="65" t="s">
        <v>23</v>
      </c>
      <c r="K28" s="65" t="s">
        <v>23</v>
      </c>
      <c r="L28" s="66"/>
      <c r="M28" s="65" t="s">
        <v>23</v>
      </c>
      <c r="N28" s="65" t="s">
        <v>23</v>
      </c>
      <c r="O28" s="62" t="s">
        <v>23</v>
      </c>
      <c r="P28" s="65" t="s">
        <v>23</v>
      </c>
      <c r="Q28" s="65" t="s">
        <v>23</v>
      </c>
      <c r="R28" s="65" t="s">
        <v>23</v>
      </c>
      <c r="S28" s="61"/>
      <c r="T28" s="111">
        <f>SUM($E28:$S29)</f>
        <v>0</v>
      </c>
      <c r="U28" s="53">
        <v>2</v>
      </c>
      <c r="V28" s="53">
        <v>12</v>
      </c>
      <c r="W28" s="53">
        <v>22</v>
      </c>
      <c r="X28" s="53">
        <v>34</v>
      </c>
      <c r="Y28" s="53">
        <v>46</v>
      </c>
      <c r="Z28" s="53">
        <v>54</v>
      </c>
      <c r="AA28" s="53">
        <v>68</v>
      </c>
      <c r="AB28" s="53">
        <v>78</v>
      </c>
      <c r="AC28" s="53">
        <v>82</v>
      </c>
      <c r="AD28" s="53">
        <v>100</v>
      </c>
      <c r="AE28" s="30">
        <v>110</v>
      </c>
      <c r="AF28" s="30">
        <v>120</v>
      </c>
      <c r="AG28" s="30">
        <v>130</v>
      </c>
      <c r="AH28" s="30">
        <v>140</v>
      </c>
      <c r="AI28" s="31">
        <v>150</v>
      </c>
      <c r="AJ28" s="13"/>
    </row>
    <row r="29" spans="1:36" ht="23.25" thickBot="1">
      <c r="A29" s="13"/>
      <c r="B29" s="27" t="s">
        <v>158</v>
      </c>
      <c r="C29" s="50" t="s">
        <v>31</v>
      </c>
      <c r="D29" s="110"/>
      <c r="E29" s="64" t="s">
        <v>23</v>
      </c>
      <c r="F29" s="64" t="s">
        <v>23</v>
      </c>
      <c r="G29" s="64" t="s">
        <v>23</v>
      </c>
      <c r="H29" s="64" t="s">
        <v>23</v>
      </c>
      <c r="I29" s="64" t="s">
        <v>23</v>
      </c>
      <c r="J29" s="64" t="s">
        <v>23</v>
      </c>
      <c r="K29" s="64" t="s">
        <v>23</v>
      </c>
      <c r="L29" s="63"/>
      <c r="M29" s="64" t="s">
        <v>23</v>
      </c>
      <c r="N29" s="64" t="s">
        <v>23</v>
      </c>
      <c r="O29" s="64" t="s">
        <v>23</v>
      </c>
      <c r="P29" s="64" t="s">
        <v>23</v>
      </c>
      <c r="Q29" s="64" t="s">
        <v>23</v>
      </c>
      <c r="R29" s="64" t="s">
        <v>23</v>
      </c>
      <c r="S29" s="63"/>
      <c r="T29" s="112"/>
      <c r="U29" s="60" t="s">
        <v>238</v>
      </c>
      <c r="V29" s="60" t="s">
        <v>44</v>
      </c>
      <c r="W29" s="60" t="s">
        <v>239</v>
      </c>
      <c r="X29" s="60" t="s">
        <v>43</v>
      </c>
      <c r="Y29" s="60" t="s">
        <v>240</v>
      </c>
      <c r="Z29" s="60" t="s">
        <v>44</v>
      </c>
      <c r="AA29" s="59" t="s">
        <v>241</v>
      </c>
      <c r="AB29" s="60" t="s">
        <v>45</v>
      </c>
      <c r="AC29" s="60" t="s">
        <v>46</v>
      </c>
      <c r="AD29" s="60" t="s">
        <v>317</v>
      </c>
      <c r="AE29" s="59" t="s">
        <v>414</v>
      </c>
      <c r="AF29" s="60" t="s">
        <v>415</v>
      </c>
      <c r="AG29" s="60" t="s">
        <v>449</v>
      </c>
      <c r="AH29" s="59" t="s">
        <v>498</v>
      </c>
      <c r="AI29" s="60" t="s">
        <v>519</v>
      </c>
      <c r="AJ29" s="13"/>
    </row>
    <row r="30" spans="1:36" ht="15">
      <c r="A30" s="13"/>
      <c r="B30" s="27" t="s">
        <v>38</v>
      </c>
      <c r="C30" s="50" t="s">
        <v>32</v>
      </c>
      <c r="D30" s="109" t="s">
        <v>134</v>
      </c>
      <c r="E30" s="65" t="s">
        <v>23</v>
      </c>
      <c r="F30" s="65" t="s">
        <v>23</v>
      </c>
      <c r="G30" s="65" t="s">
        <v>23</v>
      </c>
      <c r="H30" s="65" t="s">
        <v>23</v>
      </c>
      <c r="I30" s="65" t="s">
        <v>23</v>
      </c>
      <c r="J30" s="65" t="s">
        <v>23</v>
      </c>
      <c r="K30" s="65" t="s">
        <v>23</v>
      </c>
      <c r="L30" s="65" t="s">
        <v>23</v>
      </c>
      <c r="M30" s="66"/>
      <c r="N30" s="65" t="s">
        <v>23</v>
      </c>
      <c r="O30" s="62" t="s">
        <v>23</v>
      </c>
      <c r="P30" s="65" t="s">
        <v>23</v>
      </c>
      <c r="Q30" s="65" t="s">
        <v>23</v>
      </c>
      <c r="R30" s="65" t="s">
        <v>23</v>
      </c>
      <c r="S30" s="61"/>
      <c r="T30" s="111">
        <f>SUM($E30:$S31)</f>
        <v>0</v>
      </c>
      <c r="U30" s="53">
        <v>4</v>
      </c>
      <c r="V30" s="53">
        <v>10</v>
      </c>
      <c r="W30" s="53">
        <v>16</v>
      </c>
      <c r="X30" s="53">
        <v>22</v>
      </c>
      <c r="Y30" s="53">
        <v>32</v>
      </c>
      <c r="Z30" s="53">
        <v>42</v>
      </c>
      <c r="AA30" s="53">
        <v>55</v>
      </c>
      <c r="AB30" s="53">
        <v>68</v>
      </c>
      <c r="AC30" s="53">
        <v>82</v>
      </c>
      <c r="AD30" s="53">
        <v>100</v>
      </c>
      <c r="AE30" s="30">
        <v>110</v>
      </c>
      <c r="AF30" s="30">
        <v>120</v>
      </c>
      <c r="AG30" s="30">
        <v>130</v>
      </c>
      <c r="AH30" s="30">
        <v>140</v>
      </c>
      <c r="AI30" s="31">
        <v>150</v>
      </c>
      <c r="AJ30" s="13"/>
    </row>
    <row r="31" spans="1:36" ht="23.25" thickBot="1">
      <c r="A31" s="13"/>
      <c r="B31" s="27" t="s">
        <v>38</v>
      </c>
      <c r="C31" s="50" t="s">
        <v>32</v>
      </c>
      <c r="D31" s="110"/>
      <c r="E31" s="64" t="s">
        <v>23</v>
      </c>
      <c r="F31" s="64" t="s">
        <v>23</v>
      </c>
      <c r="G31" s="64" t="s">
        <v>23</v>
      </c>
      <c r="H31" s="64" t="s">
        <v>23</v>
      </c>
      <c r="I31" s="64" t="s">
        <v>23</v>
      </c>
      <c r="J31" s="64" t="s">
        <v>23</v>
      </c>
      <c r="K31" s="64" t="s">
        <v>23</v>
      </c>
      <c r="L31" s="64" t="s">
        <v>23</v>
      </c>
      <c r="M31" s="63"/>
      <c r="N31" s="64" t="s">
        <v>23</v>
      </c>
      <c r="O31" s="64" t="s">
        <v>23</v>
      </c>
      <c r="P31" s="64" t="s">
        <v>23</v>
      </c>
      <c r="Q31" s="64" t="s">
        <v>23</v>
      </c>
      <c r="R31" s="64" t="s">
        <v>23</v>
      </c>
      <c r="S31" s="63"/>
      <c r="T31" s="112"/>
      <c r="U31" s="77" t="s">
        <v>242</v>
      </c>
      <c r="V31" s="60" t="s">
        <v>362</v>
      </c>
      <c r="W31" s="77" t="s">
        <v>427</v>
      </c>
      <c r="X31" s="60" t="s">
        <v>346</v>
      </c>
      <c r="Y31" s="77" t="s">
        <v>428</v>
      </c>
      <c r="Z31" s="60" t="s">
        <v>47</v>
      </c>
      <c r="AA31" s="77" t="s">
        <v>429</v>
      </c>
      <c r="AB31" s="60" t="s">
        <v>243</v>
      </c>
      <c r="AC31" s="60" t="s">
        <v>48</v>
      </c>
      <c r="AD31" s="59" t="s">
        <v>318</v>
      </c>
      <c r="AE31" s="60" t="s">
        <v>416</v>
      </c>
      <c r="AF31" s="60" t="s">
        <v>408</v>
      </c>
      <c r="AG31" s="60" t="s">
        <v>447</v>
      </c>
      <c r="AH31" s="59" t="s">
        <v>356</v>
      </c>
      <c r="AI31" s="60" t="s">
        <v>517</v>
      </c>
      <c r="AJ31" s="13"/>
    </row>
    <row r="32" spans="1:36" ht="15">
      <c r="A32" s="13"/>
      <c r="B32" s="27" t="s">
        <v>159</v>
      </c>
      <c r="C32" s="50" t="s">
        <v>33</v>
      </c>
      <c r="D32" s="109" t="s">
        <v>135</v>
      </c>
      <c r="E32" s="65" t="s">
        <v>23</v>
      </c>
      <c r="F32" s="65" t="s">
        <v>23</v>
      </c>
      <c r="G32" s="65" t="s">
        <v>23</v>
      </c>
      <c r="H32" s="65" t="s">
        <v>23</v>
      </c>
      <c r="I32" s="65" t="s">
        <v>23</v>
      </c>
      <c r="J32" s="65" t="s">
        <v>23</v>
      </c>
      <c r="K32" s="65" t="s">
        <v>23</v>
      </c>
      <c r="L32" s="65" t="s">
        <v>23</v>
      </c>
      <c r="M32" s="65" t="s">
        <v>23</v>
      </c>
      <c r="N32" s="66"/>
      <c r="O32" s="62" t="s">
        <v>23</v>
      </c>
      <c r="P32" s="65" t="s">
        <v>23</v>
      </c>
      <c r="Q32" s="65" t="s">
        <v>23</v>
      </c>
      <c r="R32" s="65" t="s">
        <v>23</v>
      </c>
      <c r="S32" s="61"/>
      <c r="T32" s="111">
        <f>SUM($E32:$S33)</f>
        <v>0</v>
      </c>
      <c r="U32" s="53">
        <v>2</v>
      </c>
      <c r="V32" s="53">
        <v>12</v>
      </c>
      <c r="W32" s="53">
        <v>22</v>
      </c>
      <c r="X32" s="53">
        <v>34</v>
      </c>
      <c r="Y32" s="53">
        <v>46</v>
      </c>
      <c r="Z32" s="53">
        <v>54</v>
      </c>
      <c r="AA32" s="53">
        <v>68</v>
      </c>
      <c r="AB32" s="53">
        <v>78</v>
      </c>
      <c r="AC32" s="53">
        <v>82</v>
      </c>
      <c r="AD32" s="53">
        <v>100</v>
      </c>
      <c r="AE32" s="30">
        <v>110</v>
      </c>
      <c r="AF32" s="30">
        <v>120</v>
      </c>
      <c r="AG32" s="30">
        <v>130</v>
      </c>
      <c r="AH32" s="30">
        <v>140</v>
      </c>
      <c r="AI32" s="31">
        <v>150</v>
      </c>
      <c r="AJ32" s="13"/>
    </row>
    <row r="33" spans="1:36" ht="23.25" thickBot="1">
      <c r="A33" s="13"/>
      <c r="B33" s="27" t="s">
        <v>159</v>
      </c>
      <c r="C33" s="50" t="s">
        <v>33</v>
      </c>
      <c r="D33" s="110"/>
      <c r="E33" s="64" t="s">
        <v>23</v>
      </c>
      <c r="F33" s="64" t="s">
        <v>23</v>
      </c>
      <c r="G33" s="64" t="s">
        <v>23</v>
      </c>
      <c r="H33" s="64" t="s">
        <v>23</v>
      </c>
      <c r="I33" s="64" t="s">
        <v>23</v>
      </c>
      <c r="J33" s="64" t="s">
        <v>23</v>
      </c>
      <c r="K33" s="64" t="s">
        <v>23</v>
      </c>
      <c r="L33" s="64" t="s">
        <v>23</v>
      </c>
      <c r="M33" s="64" t="s">
        <v>23</v>
      </c>
      <c r="N33" s="63"/>
      <c r="O33" s="64" t="s">
        <v>23</v>
      </c>
      <c r="P33" s="64" t="s">
        <v>23</v>
      </c>
      <c r="Q33" s="64" t="s">
        <v>23</v>
      </c>
      <c r="R33" s="64" t="s">
        <v>23</v>
      </c>
      <c r="S33" s="63"/>
      <c r="T33" s="112"/>
      <c r="U33" s="60" t="s">
        <v>244</v>
      </c>
      <c r="V33" s="60" t="s">
        <v>49</v>
      </c>
      <c r="W33" s="60" t="s">
        <v>245</v>
      </c>
      <c r="X33" s="60" t="s">
        <v>347</v>
      </c>
      <c r="Y33" s="60" t="s">
        <v>247</v>
      </c>
      <c r="Z33" s="60" t="s">
        <v>49</v>
      </c>
      <c r="AA33" s="60" t="s">
        <v>246</v>
      </c>
      <c r="AB33" s="60" t="s">
        <v>50</v>
      </c>
      <c r="AC33" s="60" t="s">
        <v>49</v>
      </c>
      <c r="AD33" s="60" t="s">
        <v>319</v>
      </c>
      <c r="AE33" s="59" t="s">
        <v>417</v>
      </c>
      <c r="AF33" s="60" t="s">
        <v>412</v>
      </c>
      <c r="AG33" s="60" t="s">
        <v>448</v>
      </c>
      <c r="AH33" s="60" t="s">
        <v>499</v>
      </c>
      <c r="AI33" s="60" t="s">
        <v>518</v>
      </c>
      <c r="AJ33" s="13"/>
    </row>
    <row r="34" spans="1:36" ht="15">
      <c r="A34" s="13"/>
      <c r="B34" s="27" t="s">
        <v>195</v>
      </c>
      <c r="C34" s="50" t="s">
        <v>196</v>
      </c>
      <c r="D34" s="109" t="s">
        <v>196</v>
      </c>
      <c r="E34" s="65" t="s">
        <v>23</v>
      </c>
      <c r="F34" s="65" t="s">
        <v>23</v>
      </c>
      <c r="G34" s="65" t="s">
        <v>23</v>
      </c>
      <c r="H34" s="65" t="s">
        <v>23</v>
      </c>
      <c r="I34" s="65" t="s">
        <v>23</v>
      </c>
      <c r="J34" s="65" t="s">
        <v>23</v>
      </c>
      <c r="K34" s="65" t="s">
        <v>23</v>
      </c>
      <c r="L34" s="65" t="s">
        <v>23</v>
      </c>
      <c r="M34" s="65" t="s">
        <v>23</v>
      </c>
      <c r="N34" s="65" t="s">
        <v>23</v>
      </c>
      <c r="O34" s="66"/>
      <c r="P34" s="65" t="s">
        <v>23</v>
      </c>
      <c r="Q34" s="65" t="s">
        <v>23</v>
      </c>
      <c r="R34" s="65" t="s">
        <v>23</v>
      </c>
      <c r="S34" s="61"/>
      <c r="T34" s="111">
        <f>SUM($E34:$S35)</f>
        <v>0</v>
      </c>
      <c r="U34" s="53">
        <v>4</v>
      </c>
      <c r="V34" s="53">
        <v>10</v>
      </c>
      <c r="W34" s="53">
        <v>16</v>
      </c>
      <c r="X34" s="53">
        <v>22</v>
      </c>
      <c r="Y34" s="53">
        <v>32</v>
      </c>
      <c r="Z34" s="53">
        <v>42</v>
      </c>
      <c r="AA34" s="53">
        <v>55</v>
      </c>
      <c r="AB34" s="53">
        <v>68</v>
      </c>
      <c r="AC34" s="53">
        <v>82</v>
      </c>
      <c r="AD34" s="53">
        <v>100</v>
      </c>
      <c r="AE34" s="30">
        <v>110</v>
      </c>
      <c r="AF34" s="30">
        <v>120</v>
      </c>
      <c r="AG34" s="30">
        <v>130</v>
      </c>
      <c r="AH34" s="30">
        <v>140</v>
      </c>
      <c r="AI34" s="31">
        <v>150</v>
      </c>
      <c r="AJ34" s="13"/>
    </row>
    <row r="35" spans="1:36" ht="24.75" customHeight="1" thickBot="1">
      <c r="A35" s="13"/>
      <c r="B35" s="27" t="s">
        <v>195</v>
      </c>
      <c r="C35" s="50" t="s">
        <v>196</v>
      </c>
      <c r="D35" s="110"/>
      <c r="E35" s="64" t="s">
        <v>23</v>
      </c>
      <c r="F35" s="64" t="s">
        <v>23</v>
      </c>
      <c r="G35" s="64" t="s">
        <v>23</v>
      </c>
      <c r="H35" s="64" t="s">
        <v>23</v>
      </c>
      <c r="I35" s="64" t="s">
        <v>23</v>
      </c>
      <c r="J35" s="64" t="s">
        <v>23</v>
      </c>
      <c r="K35" s="64" t="s">
        <v>23</v>
      </c>
      <c r="L35" s="64" t="s">
        <v>23</v>
      </c>
      <c r="M35" s="64" t="s">
        <v>23</v>
      </c>
      <c r="N35" s="64" t="s">
        <v>23</v>
      </c>
      <c r="O35" s="63"/>
      <c r="P35" s="64" t="s">
        <v>23</v>
      </c>
      <c r="Q35" s="64" t="s">
        <v>23</v>
      </c>
      <c r="R35" s="64" t="s">
        <v>23</v>
      </c>
      <c r="S35" s="63"/>
      <c r="T35" s="112"/>
      <c r="U35" s="60" t="s">
        <v>272</v>
      </c>
      <c r="V35" s="60" t="s">
        <v>259</v>
      </c>
      <c r="W35" s="60" t="s">
        <v>260</v>
      </c>
      <c r="X35" s="60" t="s">
        <v>270</v>
      </c>
      <c r="Y35" s="60" t="s">
        <v>261</v>
      </c>
      <c r="Z35" s="60" t="s">
        <v>43</v>
      </c>
      <c r="AA35" s="60" t="s">
        <v>271</v>
      </c>
      <c r="AB35" s="60" t="s">
        <v>260</v>
      </c>
      <c r="AC35" s="60" t="s">
        <v>262</v>
      </c>
      <c r="AD35" s="60" t="s">
        <v>320</v>
      </c>
      <c r="AE35" s="60" t="s">
        <v>418</v>
      </c>
      <c r="AF35" s="60" t="s">
        <v>419</v>
      </c>
      <c r="AG35" s="60" t="s">
        <v>450</v>
      </c>
      <c r="AH35" s="60" t="s">
        <v>500</v>
      </c>
      <c r="AI35" s="59" t="s">
        <v>524</v>
      </c>
      <c r="AJ35" s="13"/>
    </row>
    <row r="36" spans="1:36" ht="15">
      <c r="A36" s="13"/>
      <c r="B36" s="27" t="s">
        <v>160</v>
      </c>
      <c r="C36" s="50" t="s">
        <v>136</v>
      </c>
      <c r="D36" s="109" t="s">
        <v>34</v>
      </c>
      <c r="E36" s="65" t="s">
        <v>23</v>
      </c>
      <c r="F36" s="65" t="s">
        <v>23</v>
      </c>
      <c r="G36" s="65" t="s">
        <v>23</v>
      </c>
      <c r="H36" s="65" t="s">
        <v>23</v>
      </c>
      <c r="I36" s="65" t="s">
        <v>23</v>
      </c>
      <c r="J36" s="65" t="s">
        <v>23</v>
      </c>
      <c r="K36" s="65" t="s">
        <v>23</v>
      </c>
      <c r="L36" s="65" t="s">
        <v>23</v>
      </c>
      <c r="M36" s="65" t="s">
        <v>23</v>
      </c>
      <c r="N36" s="65" t="s">
        <v>23</v>
      </c>
      <c r="O36" s="65" t="s">
        <v>23</v>
      </c>
      <c r="P36" s="66"/>
      <c r="Q36" s="65" t="s">
        <v>23</v>
      </c>
      <c r="R36" s="65" t="s">
        <v>23</v>
      </c>
      <c r="S36" s="61"/>
      <c r="T36" s="111">
        <f>SUM($E36:$S37)</f>
        <v>0</v>
      </c>
      <c r="U36" s="53">
        <v>4</v>
      </c>
      <c r="V36" s="53">
        <v>10</v>
      </c>
      <c r="W36" s="53">
        <v>16</v>
      </c>
      <c r="X36" s="53">
        <v>22</v>
      </c>
      <c r="Y36" s="53">
        <v>32</v>
      </c>
      <c r="Z36" s="53">
        <v>42</v>
      </c>
      <c r="AA36" s="53">
        <v>55</v>
      </c>
      <c r="AB36" s="53">
        <v>68</v>
      </c>
      <c r="AC36" s="53">
        <v>82</v>
      </c>
      <c r="AD36" s="53">
        <v>100</v>
      </c>
      <c r="AE36" s="30">
        <v>110</v>
      </c>
      <c r="AF36" s="30">
        <v>120</v>
      </c>
      <c r="AG36" s="30">
        <v>130</v>
      </c>
      <c r="AH36" s="30">
        <v>140</v>
      </c>
      <c r="AI36" s="31">
        <v>150</v>
      </c>
      <c r="AJ36" s="13"/>
    </row>
    <row r="37" spans="1:36" ht="23.25" thickBot="1">
      <c r="A37" s="13"/>
      <c r="B37" s="27" t="s">
        <v>160</v>
      </c>
      <c r="C37" s="50" t="s">
        <v>136</v>
      </c>
      <c r="D37" s="110"/>
      <c r="E37" s="64" t="s">
        <v>23</v>
      </c>
      <c r="F37" s="64" t="s">
        <v>23</v>
      </c>
      <c r="G37" s="64" t="s">
        <v>23</v>
      </c>
      <c r="H37" s="64" t="s">
        <v>23</v>
      </c>
      <c r="I37" s="64" t="s">
        <v>23</v>
      </c>
      <c r="J37" s="64" t="s">
        <v>23</v>
      </c>
      <c r="K37" s="64" t="s">
        <v>23</v>
      </c>
      <c r="L37" s="64" t="s">
        <v>23</v>
      </c>
      <c r="M37" s="64" t="s">
        <v>23</v>
      </c>
      <c r="N37" s="64" t="s">
        <v>23</v>
      </c>
      <c r="O37" s="64" t="s">
        <v>23</v>
      </c>
      <c r="P37" s="63"/>
      <c r="Q37" s="64" t="s">
        <v>23</v>
      </c>
      <c r="R37" s="64" t="s">
        <v>23</v>
      </c>
      <c r="S37" s="63"/>
      <c r="T37" s="112"/>
      <c r="U37" s="60" t="s">
        <v>248</v>
      </c>
      <c r="V37" s="60" t="s">
        <v>363</v>
      </c>
      <c r="W37" s="60" t="s">
        <v>249</v>
      </c>
      <c r="X37" s="60" t="s">
        <v>348</v>
      </c>
      <c r="Y37" s="60" t="s">
        <v>250</v>
      </c>
      <c r="Z37" s="60" t="s">
        <v>42</v>
      </c>
      <c r="AA37" s="77" t="s">
        <v>251</v>
      </c>
      <c r="AB37" s="60" t="s">
        <v>51</v>
      </c>
      <c r="AC37" s="60" t="s">
        <v>252</v>
      </c>
      <c r="AD37" s="77" t="s">
        <v>321</v>
      </c>
      <c r="AE37" s="60" t="s">
        <v>420</v>
      </c>
      <c r="AF37" s="60" t="s">
        <v>421</v>
      </c>
      <c r="AG37" s="60" t="s">
        <v>453</v>
      </c>
      <c r="AH37" s="60" t="s">
        <v>501</v>
      </c>
      <c r="AI37" s="59" t="s">
        <v>525</v>
      </c>
      <c r="AJ37" s="13"/>
    </row>
    <row r="38" spans="1:36" ht="15">
      <c r="A38" s="13"/>
      <c r="B38" s="27" t="s">
        <v>290</v>
      </c>
      <c r="C38" s="50" t="s">
        <v>291</v>
      </c>
      <c r="D38" s="109" t="s">
        <v>291</v>
      </c>
      <c r="E38" s="65" t="s">
        <v>23</v>
      </c>
      <c r="F38" s="65" t="s">
        <v>23</v>
      </c>
      <c r="G38" s="65" t="s">
        <v>23</v>
      </c>
      <c r="H38" s="65" t="s">
        <v>23</v>
      </c>
      <c r="I38" s="65" t="s">
        <v>23</v>
      </c>
      <c r="J38" s="65" t="s">
        <v>23</v>
      </c>
      <c r="K38" s="65" t="s">
        <v>23</v>
      </c>
      <c r="L38" s="65" t="s">
        <v>23</v>
      </c>
      <c r="M38" s="65" t="s">
        <v>23</v>
      </c>
      <c r="N38" s="65" t="s">
        <v>23</v>
      </c>
      <c r="O38" s="65" t="s">
        <v>23</v>
      </c>
      <c r="P38" s="65" t="s">
        <v>23</v>
      </c>
      <c r="Q38" s="66"/>
      <c r="R38" s="65" t="s">
        <v>23</v>
      </c>
      <c r="S38" s="61"/>
      <c r="T38" s="111">
        <f>SUM($E38:$S39)</f>
        <v>0</v>
      </c>
      <c r="U38" s="53">
        <v>2</v>
      </c>
      <c r="V38" s="53">
        <v>12</v>
      </c>
      <c r="W38" s="53">
        <v>26</v>
      </c>
      <c r="X38" s="53">
        <v>40</v>
      </c>
      <c r="Y38" s="53">
        <v>48</v>
      </c>
      <c r="Z38" s="53">
        <v>56</v>
      </c>
      <c r="AA38" s="53">
        <v>70</v>
      </c>
      <c r="AB38" s="53">
        <v>80</v>
      </c>
      <c r="AC38" s="53">
        <v>90</v>
      </c>
      <c r="AD38" s="53">
        <v>100</v>
      </c>
      <c r="AE38" s="30">
        <v>110</v>
      </c>
      <c r="AF38" s="30">
        <v>120</v>
      </c>
      <c r="AG38" s="30">
        <v>130</v>
      </c>
      <c r="AH38" s="30">
        <v>140</v>
      </c>
      <c r="AI38" s="31">
        <v>150</v>
      </c>
      <c r="AJ38" s="13"/>
    </row>
    <row r="39" spans="1:36" ht="23.25" thickBot="1">
      <c r="A39" s="13"/>
      <c r="B39" s="27" t="s">
        <v>290</v>
      </c>
      <c r="C39" s="50" t="s">
        <v>291</v>
      </c>
      <c r="D39" s="110"/>
      <c r="E39" s="64" t="s">
        <v>23</v>
      </c>
      <c r="F39" s="64" t="s">
        <v>23</v>
      </c>
      <c r="G39" s="64" t="s">
        <v>23</v>
      </c>
      <c r="H39" s="64" t="s">
        <v>23</v>
      </c>
      <c r="I39" s="64" t="s">
        <v>23</v>
      </c>
      <c r="J39" s="64" t="s">
        <v>23</v>
      </c>
      <c r="K39" s="64" t="s">
        <v>23</v>
      </c>
      <c r="L39" s="64" t="s">
        <v>23</v>
      </c>
      <c r="M39" s="64" t="s">
        <v>23</v>
      </c>
      <c r="N39" s="64" t="s">
        <v>23</v>
      </c>
      <c r="O39" s="64" t="s">
        <v>23</v>
      </c>
      <c r="P39" s="64" t="s">
        <v>23</v>
      </c>
      <c r="Q39" s="63"/>
      <c r="R39" s="64" t="s">
        <v>23</v>
      </c>
      <c r="S39" s="63"/>
      <c r="T39" s="112"/>
      <c r="U39" s="77" t="s">
        <v>377</v>
      </c>
      <c r="V39" s="60" t="s">
        <v>292</v>
      </c>
      <c r="W39" s="60" t="s">
        <v>47</v>
      </c>
      <c r="X39" s="59" t="s">
        <v>293</v>
      </c>
      <c r="Y39" s="60" t="s">
        <v>294</v>
      </c>
      <c r="Z39" s="60" t="s">
        <v>295</v>
      </c>
      <c r="AA39" s="60" t="s">
        <v>296</v>
      </c>
      <c r="AB39" s="60" t="s">
        <v>297</v>
      </c>
      <c r="AC39" s="60" t="s">
        <v>261</v>
      </c>
      <c r="AD39" s="60" t="s">
        <v>322</v>
      </c>
      <c r="AE39" s="59" t="s">
        <v>422</v>
      </c>
      <c r="AF39" s="59" t="s">
        <v>423</v>
      </c>
      <c r="AG39" s="59" t="s">
        <v>451</v>
      </c>
      <c r="AH39" s="59" t="s">
        <v>502</v>
      </c>
      <c r="AI39" s="59" t="s">
        <v>526</v>
      </c>
      <c r="AJ39" s="13"/>
    </row>
    <row r="40" spans="1:36" ht="15">
      <c r="A40" s="13"/>
      <c r="B40" s="27" t="s">
        <v>308</v>
      </c>
      <c r="C40" s="50" t="s">
        <v>307</v>
      </c>
      <c r="D40" s="109" t="s">
        <v>307</v>
      </c>
      <c r="E40" s="65" t="s">
        <v>23</v>
      </c>
      <c r="F40" s="65" t="s">
        <v>23</v>
      </c>
      <c r="G40" s="65" t="s">
        <v>23</v>
      </c>
      <c r="H40" s="65" t="s">
        <v>23</v>
      </c>
      <c r="I40" s="65" t="s">
        <v>23</v>
      </c>
      <c r="J40" s="65" t="s">
        <v>23</v>
      </c>
      <c r="K40" s="65" t="s">
        <v>23</v>
      </c>
      <c r="L40" s="65" t="s">
        <v>23</v>
      </c>
      <c r="M40" s="65" t="s">
        <v>23</v>
      </c>
      <c r="N40" s="65" t="s">
        <v>23</v>
      </c>
      <c r="O40" s="65" t="s">
        <v>23</v>
      </c>
      <c r="P40" s="65" t="s">
        <v>23</v>
      </c>
      <c r="Q40" s="65" t="s">
        <v>23</v>
      </c>
      <c r="R40" s="66"/>
      <c r="S40" s="61"/>
      <c r="T40" s="111">
        <f>SUM($E40:$S41)</f>
        <v>0</v>
      </c>
      <c r="U40" s="53">
        <v>8</v>
      </c>
      <c r="V40" s="53">
        <v>16</v>
      </c>
      <c r="W40" s="53">
        <v>28</v>
      </c>
      <c r="X40" s="53">
        <v>40</v>
      </c>
      <c r="Y40" s="53">
        <v>48</v>
      </c>
      <c r="Z40" s="53">
        <v>56</v>
      </c>
      <c r="AA40" s="53">
        <v>70</v>
      </c>
      <c r="AB40" s="53">
        <v>80</v>
      </c>
      <c r="AC40" s="53">
        <v>90</v>
      </c>
      <c r="AD40" s="53">
        <v>100</v>
      </c>
      <c r="AE40" s="30">
        <v>110</v>
      </c>
      <c r="AF40" s="30">
        <v>120</v>
      </c>
      <c r="AG40" s="30">
        <v>130</v>
      </c>
      <c r="AH40" s="30">
        <v>140</v>
      </c>
      <c r="AI40" s="31">
        <v>150</v>
      </c>
      <c r="AJ40" s="13"/>
    </row>
    <row r="41" spans="1:36" ht="23.25" thickBot="1">
      <c r="A41" s="13"/>
      <c r="B41" s="27" t="s">
        <v>308</v>
      </c>
      <c r="C41" s="50" t="s">
        <v>307</v>
      </c>
      <c r="D41" s="110"/>
      <c r="E41" s="64" t="s">
        <v>23</v>
      </c>
      <c r="F41" s="64" t="s">
        <v>23</v>
      </c>
      <c r="G41" s="64" t="s">
        <v>23</v>
      </c>
      <c r="H41" s="64" t="s">
        <v>23</v>
      </c>
      <c r="I41" s="64" t="s">
        <v>23</v>
      </c>
      <c r="J41" s="64" t="s">
        <v>23</v>
      </c>
      <c r="K41" s="64" t="s">
        <v>23</v>
      </c>
      <c r="L41" s="64" t="s">
        <v>23</v>
      </c>
      <c r="M41" s="64" t="s">
        <v>23</v>
      </c>
      <c r="N41" s="64" t="s">
        <v>23</v>
      </c>
      <c r="O41" s="64" t="s">
        <v>23</v>
      </c>
      <c r="P41" s="64" t="s">
        <v>23</v>
      </c>
      <c r="Q41" s="64" t="s">
        <v>23</v>
      </c>
      <c r="R41" s="63"/>
      <c r="S41" s="63"/>
      <c r="T41" s="112"/>
      <c r="U41" s="77" t="s">
        <v>377</v>
      </c>
      <c r="V41" s="60" t="s">
        <v>364</v>
      </c>
      <c r="W41" s="60" t="s">
        <v>349</v>
      </c>
      <c r="X41" s="59" t="s">
        <v>350</v>
      </c>
      <c r="Y41" s="60" t="s">
        <v>351</v>
      </c>
      <c r="Z41" s="60" t="s">
        <v>352</v>
      </c>
      <c r="AA41" s="60" t="s">
        <v>387</v>
      </c>
      <c r="AB41" s="60" t="s">
        <v>353</v>
      </c>
      <c r="AC41" s="60" t="s">
        <v>430</v>
      </c>
      <c r="AD41" s="60" t="s">
        <v>382</v>
      </c>
      <c r="AE41" s="59" t="s">
        <v>422</v>
      </c>
      <c r="AF41" s="59" t="s">
        <v>424</v>
      </c>
      <c r="AG41" s="59" t="s">
        <v>452</v>
      </c>
      <c r="AH41" s="59" t="s">
        <v>503</v>
      </c>
      <c r="AI41" s="59" t="s">
        <v>527</v>
      </c>
      <c r="AJ41" s="13"/>
    </row>
    <row r="42" spans="1:36" ht="15">
      <c r="A42" s="13"/>
      <c r="B42" s="27" t="s">
        <v>255</v>
      </c>
      <c r="C42" s="50" t="s">
        <v>138</v>
      </c>
      <c r="D42" s="109" t="s">
        <v>139</v>
      </c>
      <c r="E42" s="66"/>
      <c r="F42" s="65" t="s">
        <v>23</v>
      </c>
      <c r="G42" s="65" t="s">
        <v>23</v>
      </c>
      <c r="H42" s="65" t="s">
        <v>23</v>
      </c>
      <c r="I42" s="65" t="s">
        <v>23</v>
      </c>
      <c r="J42" s="65" t="s">
        <v>23</v>
      </c>
      <c r="K42" s="66"/>
      <c r="L42" s="65" t="s">
        <v>23</v>
      </c>
      <c r="M42" s="66"/>
      <c r="N42" s="65" t="s">
        <v>23</v>
      </c>
      <c r="O42" s="65" t="s">
        <v>23</v>
      </c>
      <c r="P42" s="65" t="s">
        <v>23</v>
      </c>
      <c r="Q42" s="65" t="s">
        <v>23</v>
      </c>
      <c r="R42" s="65" t="s">
        <v>23</v>
      </c>
      <c r="S42" s="61"/>
      <c r="T42" s="111">
        <f>SUM($E42:$S43)</f>
        <v>0</v>
      </c>
      <c r="U42" s="53">
        <v>3</v>
      </c>
      <c r="V42" s="53">
        <v>7</v>
      </c>
      <c r="W42" s="53">
        <v>13</v>
      </c>
      <c r="X42" s="53">
        <v>22</v>
      </c>
      <c r="Y42" s="53">
        <v>35</v>
      </c>
      <c r="Z42" s="53">
        <v>42</v>
      </c>
      <c r="AA42" s="53">
        <v>58</v>
      </c>
      <c r="AB42" s="53">
        <v>76</v>
      </c>
      <c r="AC42" s="53">
        <v>88</v>
      </c>
      <c r="AD42" s="53">
        <v>100</v>
      </c>
      <c r="AE42" s="30">
        <v>110</v>
      </c>
      <c r="AF42" s="30">
        <v>120</v>
      </c>
      <c r="AG42" s="30">
        <v>130</v>
      </c>
      <c r="AH42" s="30">
        <v>140</v>
      </c>
      <c r="AI42" s="31">
        <v>150</v>
      </c>
      <c r="AJ42" s="13"/>
    </row>
    <row r="43" spans="1:36" ht="23.25" customHeight="1" thickBot="1">
      <c r="A43" s="13"/>
      <c r="B43" s="27" t="s">
        <v>255</v>
      </c>
      <c r="C43" s="50" t="s">
        <v>138</v>
      </c>
      <c r="D43" s="110"/>
      <c r="E43" s="63"/>
      <c r="F43" s="64" t="s">
        <v>23</v>
      </c>
      <c r="G43" s="64" t="s">
        <v>23</v>
      </c>
      <c r="H43" s="64" t="s">
        <v>23</v>
      </c>
      <c r="I43" s="64" t="s">
        <v>23</v>
      </c>
      <c r="J43" s="64" t="s">
        <v>23</v>
      </c>
      <c r="K43" s="63"/>
      <c r="L43" s="64" t="s">
        <v>23</v>
      </c>
      <c r="M43" s="63"/>
      <c r="N43" s="64" t="s">
        <v>23</v>
      </c>
      <c r="O43" s="64" t="s">
        <v>23</v>
      </c>
      <c r="P43" s="64" t="s">
        <v>23</v>
      </c>
      <c r="Q43" s="64" t="s">
        <v>23</v>
      </c>
      <c r="R43" s="64" t="s">
        <v>23</v>
      </c>
      <c r="S43" s="63"/>
      <c r="T43" s="112"/>
      <c r="U43" s="60" t="s">
        <v>52</v>
      </c>
      <c r="V43" s="60" t="s">
        <v>58</v>
      </c>
      <c r="W43" s="60" t="s">
        <v>208</v>
      </c>
      <c r="X43" s="60" t="s">
        <v>59</v>
      </c>
      <c r="Y43" s="60" t="s">
        <v>209</v>
      </c>
      <c r="Z43" s="60" t="s">
        <v>53</v>
      </c>
      <c r="AA43" s="60" t="s">
        <v>210</v>
      </c>
      <c r="AB43" s="59" t="s">
        <v>54</v>
      </c>
      <c r="AC43" s="60" t="s">
        <v>55</v>
      </c>
      <c r="AD43" s="60" t="s">
        <v>323</v>
      </c>
      <c r="AE43" s="60" t="s">
        <v>380</v>
      </c>
      <c r="AF43" s="60" t="s">
        <v>381</v>
      </c>
      <c r="AG43" s="59" t="s">
        <v>455</v>
      </c>
      <c r="AH43" s="60" t="s">
        <v>481</v>
      </c>
      <c r="AI43" s="93" t="s">
        <v>528</v>
      </c>
      <c r="AJ43" s="13"/>
    </row>
    <row r="44" spans="1:36" ht="15">
      <c r="A44" s="13"/>
      <c r="B44" s="27" t="s">
        <v>301</v>
      </c>
      <c r="C44" s="50" t="s">
        <v>137</v>
      </c>
      <c r="D44" s="109" t="s">
        <v>56</v>
      </c>
      <c r="E44" s="66"/>
      <c r="F44" s="65" t="s">
        <v>23</v>
      </c>
      <c r="G44" s="65" t="s">
        <v>23</v>
      </c>
      <c r="H44" s="65" t="s">
        <v>23</v>
      </c>
      <c r="I44" s="65" t="s">
        <v>23</v>
      </c>
      <c r="J44" s="65" t="s">
        <v>23</v>
      </c>
      <c r="K44" s="66"/>
      <c r="L44" s="65" t="s">
        <v>23</v>
      </c>
      <c r="M44" s="65" t="s">
        <v>23</v>
      </c>
      <c r="N44" s="65" t="s">
        <v>23</v>
      </c>
      <c r="O44" s="65" t="s">
        <v>23</v>
      </c>
      <c r="P44" s="65" t="s">
        <v>23</v>
      </c>
      <c r="Q44" s="66"/>
      <c r="R44" s="65" t="s">
        <v>23</v>
      </c>
      <c r="S44" s="61"/>
      <c r="T44" s="111">
        <f>SUM($E44:$S45)</f>
        <v>0</v>
      </c>
      <c r="U44" s="53">
        <v>3</v>
      </c>
      <c r="V44" s="53">
        <v>7</v>
      </c>
      <c r="W44" s="53">
        <v>13</v>
      </c>
      <c r="X44" s="53">
        <v>22</v>
      </c>
      <c r="Y44" s="53">
        <v>35</v>
      </c>
      <c r="Z44" s="53">
        <v>42</v>
      </c>
      <c r="AA44" s="53">
        <v>58</v>
      </c>
      <c r="AB44" s="53">
        <v>76</v>
      </c>
      <c r="AC44" s="53">
        <v>88</v>
      </c>
      <c r="AD44" s="53">
        <v>100</v>
      </c>
      <c r="AE44" s="30">
        <v>110</v>
      </c>
      <c r="AF44" s="30">
        <v>120</v>
      </c>
      <c r="AG44" s="30">
        <v>130</v>
      </c>
      <c r="AH44" s="30">
        <v>140</v>
      </c>
      <c r="AI44" s="31">
        <v>150</v>
      </c>
      <c r="AJ44" s="13"/>
    </row>
    <row r="45" spans="1:36" ht="23.25" customHeight="1" thickBot="1">
      <c r="A45" s="13"/>
      <c r="B45" s="27" t="s">
        <v>301</v>
      </c>
      <c r="C45" s="50" t="s">
        <v>137</v>
      </c>
      <c r="D45" s="110"/>
      <c r="E45" s="63"/>
      <c r="F45" s="64" t="s">
        <v>23</v>
      </c>
      <c r="G45" s="64" t="s">
        <v>23</v>
      </c>
      <c r="H45" s="64" t="s">
        <v>23</v>
      </c>
      <c r="I45" s="64" t="s">
        <v>23</v>
      </c>
      <c r="J45" s="64" t="s">
        <v>23</v>
      </c>
      <c r="K45" s="63"/>
      <c r="L45" s="64" t="s">
        <v>23</v>
      </c>
      <c r="M45" s="64" t="s">
        <v>23</v>
      </c>
      <c r="N45" s="64" t="s">
        <v>23</v>
      </c>
      <c r="O45" s="64" t="s">
        <v>23</v>
      </c>
      <c r="P45" s="64" t="s">
        <v>23</v>
      </c>
      <c r="Q45" s="63"/>
      <c r="R45" s="64" t="s">
        <v>23</v>
      </c>
      <c r="S45" s="63"/>
      <c r="T45" s="112"/>
      <c r="U45" s="60" t="s">
        <v>273</v>
      </c>
      <c r="V45" s="60" t="s">
        <v>53</v>
      </c>
      <c r="W45" s="60" t="s">
        <v>274</v>
      </c>
      <c r="X45" s="60" t="s">
        <v>59</v>
      </c>
      <c r="Y45" s="60" t="s">
        <v>275</v>
      </c>
      <c r="Z45" s="59" t="s">
        <v>54</v>
      </c>
      <c r="AA45" s="60" t="s">
        <v>55</v>
      </c>
      <c r="AB45" s="60" t="s">
        <v>276</v>
      </c>
      <c r="AC45" s="60" t="s">
        <v>57</v>
      </c>
      <c r="AD45" s="60" t="s">
        <v>324</v>
      </c>
      <c r="AE45" s="60" t="s">
        <v>385</v>
      </c>
      <c r="AF45" s="60" t="s">
        <v>386</v>
      </c>
      <c r="AG45" s="59" t="s">
        <v>54</v>
      </c>
      <c r="AH45" s="60" t="s">
        <v>482</v>
      </c>
      <c r="AI45" s="93" t="s">
        <v>528</v>
      </c>
      <c r="AJ45" s="13"/>
    </row>
    <row r="46" spans="1:36" ht="15">
      <c r="A46" s="13"/>
      <c r="B46" s="27" t="s">
        <v>302</v>
      </c>
      <c r="C46" s="50" t="s">
        <v>140</v>
      </c>
      <c r="D46" s="109" t="s">
        <v>116</v>
      </c>
      <c r="E46" s="66"/>
      <c r="F46" s="65" t="s">
        <v>23</v>
      </c>
      <c r="G46" s="65" t="s">
        <v>23</v>
      </c>
      <c r="H46" s="65" t="s">
        <v>23</v>
      </c>
      <c r="I46" s="65" t="s">
        <v>23</v>
      </c>
      <c r="J46" s="65" t="s">
        <v>23</v>
      </c>
      <c r="K46" s="65" t="s">
        <v>23</v>
      </c>
      <c r="L46" s="65" t="s">
        <v>23</v>
      </c>
      <c r="M46" s="65" t="s">
        <v>23</v>
      </c>
      <c r="N46" s="66"/>
      <c r="O46" s="65" t="s">
        <v>23</v>
      </c>
      <c r="P46" s="65" t="s">
        <v>23</v>
      </c>
      <c r="Q46" s="66"/>
      <c r="R46" s="65" t="s">
        <v>23</v>
      </c>
      <c r="S46" s="61"/>
      <c r="T46" s="111">
        <f>SUM($E46:$S47)</f>
        <v>0</v>
      </c>
      <c r="U46" s="53">
        <v>3</v>
      </c>
      <c r="V46" s="53">
        <v>7</v>
      </c>
      <c r="W46" s="53">
        <v>13</v>
      </c>
      <c r="X46" s="53">
        <v>22</v>
      </c>
      <c r="Y46" s="53">
        <v>35</v>
      </c>
      <c r="Z46" s="53">
        <v>42</v>
      </c>
      <c r="AA46" s="53">
        <v>58</v>
      </c>
      <c r="AB46" s="53">
        <v>76</v>
      </c>
      <c r="AC46" s="53">
        <v>88</v>
      </c>
      <c r="AD46" s="53">
        <v>100</v>
      </c>
      <c r="AE46" s="30">
        <v>110</v>
      </c>
      <c r="AF46" s="30">
        <v>120</v>
      </c>
      <c r="AG46" s="30">
        <v>130</v>
      </c>
      <c r="AH46" s="30">
        <v>140</v>
      </c>
      <c r="AI46" s="31">
        <v>150</v>
      </c>
      <c r="AJ46" s="13"/>
    </row>
    <row r="47" spans="1:36" ht="23.25" thickBot="1">
      <c r="A47" s="13"/>
      <c r="B47" s="27" t="s">
        <v>302</v>
      </c>
      <c r="C47" s="50" t="s">
        <v>140</v>
      </c>
      <c r="D47" s="110"/>
      <c r="E47" s="63"/>
      <c r="F47" s="64" t="s">
        <v>23</v>
      </c>
      <c r="G47" s="64" t="s">
        <v>23</v>
      </c>
      <c r="H47" s="64" t="s">
        <v>23</v>
      </c>
      <c r="I47" s="64" t="s">
        <v>23</v>
      </c>
      <c r="J47" s="64" t="s">
        <v>23</v>
      </c>
      <c r="K47" s="64" t="s">
        <v>23</v>
      </c>
      <c r="L47" s="64" t="s">
        <v>23</v>
      </c>
      <c r="M47" s="64" t="s">
        <v>23</v>
      </c>
      <c r="N47" s="63"/>
      <c r="O47" s="64" t="s">
        <v>23</v>
      </c>
      <c r="P47" s="64" t="s">
        <v>23</v>
      </c>
      <c r="Q47" s="63"/>
      <c r="R47" s="64" t="s">
        <v>23</v>
      </c>
      <c r="S47" s="63"/>
      <c r="T47" s="112"/>
      <c r="U47" s="60" t="s">
        <v>58</v>
      </c>
      <c r="V47" s="60" t="s">
        <v>277</v>
      </c>
      <c r="W47" s="60" t="s">
        <v>53</v>
      </c>
      <c r="X47" s="60" t="s">
        <v>278</v>
      </c>
      <c r="Y47" s="60" t="s">
        <v>55</v>
      </c>
      <c r="Z47" s="60" t="s">
        <v>279</v>
      </c>
      <c r="AA47" s="60" t="s">
        <v>59</v>
      </c>
      <c r="AB47" s="60" t="s">
        <v>280</v>
      </c>
      <c r="AC47" s="60" t="s">
        <v>57</v>
      </c>
      <c r="AD47" s="60" t="s">
        <v>325</v>
      </c>
      <c r="AE47" s="60" t="s">
        <v>385</v>
      </c>
      <c r="AF47" s="60" t="s">
        <v>388</v>
      </c>
      <c r="AG47" s="60" t="s">
        <v>389</v>
      </c>
      <c r="AH47" s="60" t="s">
        <v>475</v>
      </c>
      <c r="AI47" s="93" t="s">
        <v>528</v>
      </c>
      <c r="AJ47" s="13"/>
    </row>
    <row r="48" spans="1:36" ht="15">
      <c r="A48" s="13"/>
      <c r="B48" s="27" t="s">
        <v>256</v>
      </c>
      <c r="C48" s="50" t="s">
        <v>141</v>
      </c>
      <c r="D48" s="109" t="s">
        <v>119</v>
      </c>
      <c r="E48" s="66"/>
      <c r="F48" s="66"/>
      <c r="G48" s="66"/>
      <c r="H48" s="65" t="s">
        <v>23</v>
      </c>
      <c r="I48" s="65" t="s">
        <v>23</v>
      </c>
      <c r="J48" s="66"/>
      <c r="K48" s="65" t="s">
        <v>23</v>
      </c>
      <c r="L48" s="66"/>
      <c r="M48" s="66"/>
      <c r="N48" s="65" t="s">
        <v>23</v>
      </c>
      <c r="O48" s="66"/>
      <c r="P48" s="65" t="s">
        <v>23</v>
      </c>
      <c r="Q48" s="65" t="s">
        <v>23</v>
      </c>
      <c r="R48" s="65" t="s">
        <v>23</v>
      </c>
      <c r="S48" s="61"/>
      <c r="T48" s="111">
        <f>SUM($E48:$S49)</f>
        <v>0</v>
      </c>
      <c r="U48" s="53">
        <v>6</v>
      </c>
      <c r="V48" s="53">
        <v>12</v>
      </c>
      <c r="W48" s="53">
        <v>18</v>
      </c>
      <c r="X48" s="53">
        <v>25</v>
      </c>
      <c r="Y48" s="53">
        <v>32</v>
      </c>
      <c r="Z48" s="53">
        <v>40</v>
      </c>
      <c r="AA48" s="53">
        <v>52</v>
      </c>
      <c r="AB48" s="53">
        <v>66</v>
      </c>
      <c r="AC48" s="53">
        <v>82</v>
      </c>
      <c r="AD48" s="53">
        <v>100</v>
      </c>
      <c r="AE48" s="30">
        <v>110</v>
      </c>
      <c r="AF48" s="30">
        <v>120</v>
      </c>
      <c r="AG48" s="30">
        <v>130</v>
      </c>
      <c r="AH48" s="30">
        <v>140</v>
      </c>
      <c r="AI48" s="31">
        <v>150</v>
      </c>
      <c r="AJ48" s="13"/>
    </row>
    <row r="49" spans="1:36" ht="23.25" customHeight="1" thickBot="1">
      <c r="A49" s="13"/>
      <c r="B49" s="27" t="s">
        <v>256</v>
      </c>
      <c r="C49" s="50" t="s">
        <v>141</v>
      </c>
      <c r="D49" s="110"/>
      <c r="E49" s="63"/>
      <c r="F49" s="63"/>
      <c r="G49" s="63"/>
      <c r="H49" s="64" t="s">
        <v>23</v>
      </c>
      <c r="I49" s="64" t="s">
        <v>23</v>
      </c>
      <c r="J49" s="63"/>
      <c r="K49" s="64" t="s">
        <v>23</v>
      </c>
      <c r="L49" s="63"/>
      <c r="M49" s="63"/>
      <c r="N49" s="64" t="s">
        <v>23</v>
      </c>
      <c r="O49" s="63"/>
      <c r="P49" s="64" t="s">
        <v>23</v>
      </c>
      <c r="Q49" s="64" t="s">
        <v>23</v>
      </c>
      <c r="R49" s="64" t="s">
        <v>23</v>
      </c>
      <c r="S49" s="63"/>
      <c r="T49" s="112"/>
      <c r="U49" s="77" t="s">
        <v>60</v>
      </c>
      <c r="V49" s="60" t="s">
        <v>365</v>
      </c>
      <c r="W49" s="77" t="s">
        <v>60</v>
      </c>
      <c r="X49" s="60" t="s">
        <v>354</v>
      </c>
      <c r="Y49" s="77" t="s">
        <v>431</v>
      </c>
      <c r="Z49" s="60" t="s">
        <v>61</v>
      </c>
      <c r="AA49" s="77" t="s">
        <v>431</v>
      </c>
      <c r="AB49" s="60" t="s">
        <v>62</v>
      </c>
      <c r="AC49" s="60" t="s">
        <v>63</v>
      </c>
      <c r="AD49" s="60" t="s">
        <v>326</v>
      </c>
      <c r="AE49" s="60" t="s">
        <v>383</v>
      </c>
      <c r="AF49" s="60" t="s">
        <v>384</v>
      </c>
      <c r="AG49" s="59" t="s">
        <v>60</v>
      </c>
      <c r="AH49" s="60" t="s">
        <v>476</v>
      </c>
      <c r="AI49" s="93" t="s">
        <v>529</v>
      </c>
      <c r="AJ49" s="13"/>
    </row>
    <row r="50" spans="1:36" ht="15">
      <c r="A50" s="13"/>
      <c r="B50" s="27" t="s">
        <v>257</v>
      </c>
      <c r="C50" s="50" t="s">
        <v>142</v>
      </c>
      <c r="D50" s="109" t="s">
        <v>120</v>
      </c>
      <c r="E50" s="65" t="s">
        <v>23</v>
      </c>
      <c r="F50" s="65" t="s">
        <v>23</v>
      </c>
      <c r="G50" s="66"/>
      <c r="H50" s="65" t="s">
        <v>23</v>
      </c>
      <c r="I50" s="65" t="s">
        <v>23</v>
      </c>
      <c r="J50" s="65" t="s">
        <v>23</v>
      </c>
      <c r="K50" s="65" t="s">
        <v>23</v>
      </c>
      <c r="L50" s="65" t="s">
        <v>23</v>
      </c>
      <c r="M50" s="66"/>
      <c r="N50" s="65" t="s">
        <v>23</v>
      </c>
      <c r="O50" s="66"/>
      <c r="P50" s="65" t="s">
        <v>23</v>
      </c>
      <c r="Q50" s="65" t="s">
        <v>23</v>
      </c>
      <c r="R50" s="65" t="s">
        <v>23</v>
      </c>
      <c r="S50" s="61"/>
      <c r="T50" s="111">
        <f>SUM($E50:$S51)</f>
        <v>0</v>
      </c>
      <c r="U50" s="53">
        <v>3</v>
      </c>
      <c r="V50" s="53">
        <v>7</v>
      </c>
      <c r="W50" s="53">
        <v>13</v>
      </c>
      <c r="X50" s="53">
        <v>21</v>
      </c>
      <c r="Y50" s="53">
        <v>31</v>
      </c>
      <c r="Z50" s="53">
        <v>44</v>
      </c>
      <c r="AA50" s="53">
        <v>57</v>
      </c>
      <c r="AB50" s="53">
        <v>70</v>
      </c>
      <c r="AC50" s="53">
        <v>84</v>
      </c>
      <c r="AD50" s="53">
        <v>100</v>
      </c>
      <c r="AE50" s="30">
        <v>110</v>
      </c>
      <c r="AF50" s="30">
        <v>120</v>
      </c>
      <c r="AG50" s="30">
        <v>130</v>
      </c>
      <c r="AH50" s="30">
        <v>140</v>
      </c>
      <c r="AI50" s="31">
        <v>150</v>
      </c>
      <c r="AJ50" s="13"/>
    </row>
    <row r="51" spans="1:36" ht="23.25" thickBot="1">
      <c r="A51" s="13"/>
      <c r="B51" s="27" t="s">
        <v>257</v>
      </c>
      <c r="C51" s="50" t="s">
        <v>142</v>
      </c>
      <c r="D51" s="110"/>
      <c r="E51" s="64" t="s">
        <v>23</v>
      </c>
      <c r="F51" s="64" t="s">
        <v>23</v>
      </c>
      <c r="G51" s="63"/>
      <c r="H51" s="64" t="s">
        <v>23</v>
      </c>
      <c r="I51" s="64" t="s">
        <v>23</v>
      </c>
      <c r="J51" s="64" t="s">
        <v>23</v>
      </c>
      <c r="K51" s="64" t="s">
        <v>23</v>
      </c>
      <c r="L51" s="64" t="s">
        <v>23</v>
      </c>
      <c r="M51" s="63"/>
      <c r="N51" s="64" t="s">
        <v>23</v>
      </c>
      <c r="O51" s="63"/>
      <c r="P51" s="64" t="s">
        <v>23</v>
      </c>
      <c r="Q51" s="64" t="s">
        <v>23</v>
      </c>
      <c r="R51" s="64" t="s">
        <v>23</v>
      </c>
      <c r="S51" s="63"/>
      <c r="T51" s="112"/>
      <c r="U51" s="60" t="s">
        <v>64</v>
      </c>
      <c r="V51" s="60" t="s">
        <v>366</v>
      </c>
      <c r="W51" s="59" t="s">
        <v>65</v>
      </c>
      <c r="X51" s="60" t="s">
        <v>355</v>
      </c>
      <c r="Y51" s="60" t="s">
        <v>66</v>
      </c>
      <c r="Z51" s="60" t="s">
        <v>67</v>
      </c>
      <c r="AA51" s="60" t="s">
        <v>66</v>
      </c>
      <c r="AB51" s="60" t="s">
        <v>68</v>
      </c>
      <c r="AC51" s="60" t="s">
        <v>69</v>
      </c>
      <c r="AD51" s="59" t="s">
        <v>327</v>
      </c>
      <c r="AE51" s="60" t="s">
        <v>394</v>
      </c>
      <c r="AF51" s="60" t="s">
        <v>396</v>
      </c>
      <c r="AG51" s="60" t="s">
        <v>456</v>
      </c>
      <c r="AH51" s="60" t="s">
        <v>485</v>
      </c>
      <c r="AI51" s="93" t="s">
        <v>530</v>
      </c>
      <c r="AJ51" s="13"/>
    </row>
    <row r="52" spans="1:36" ht="15">
      <c r="A52" s="13"/>
      <c r="B52" s="27" t="s">
        <v>118</v>
      </c>
      <c r="C52" s="50" t="s">
        <v>143</v>
      </c>
      <c r="D52" s="109" t="s">
        <v>121</v>
      </c>
      <c r="E52" s="65" t="s">
        <v>23</v>
      </c>
      <c r="F52" s="65" t="s">
        <v>23</v>
      </c>
      <c r="G52" s="66"/>
      <c r="H52" s="65" t="s">
        <v>23</v>
      </c>
      <c r="I52" s="66"/>
      <c r="J52" s="66"/>
      <c r="K52" s="65" t="s">
        <v>23</v>
      </c>
      <c r="L52" s="65" t="s">
        <v>23</v>
      </c>
      <c r="M52" s="65" t="s">
        <v>23</v>
      </c>
      <c r="N52" s="65" t="s">
        <v>23</v>
      </c>
      <c r="O52" s="65" t="s">
        <v>23</v>
      </c>
      <c r="P52" s="65" t="s">
        <v>23</v>
      </c>
      <c r="Q52" s="65" t="s">
        <v>23</v>
      </c>
      <c r="R52" s="65" t="s">
        <v>23</v>
      </c>
      <c r="S52" s="61"/>
      <c r="T52" s="111">
        <f>SUM($E52:$S53)</f>
        <v>0</v>
      </c>
      <c r="U52" s="53">
        <v>3</v>
      </c>
      <c r="V52" s="53">
        <v>7</v>
      </c>
      <c r="W52" s="53">
        <v>13</v>
      </c>
      <c r="X52" s="53">
        <v>22</v>
      </c>
      <c r="Y52" s="53">
        <v>35</v>
      </c>
      <c r="Z52" s="53">
        <v>42</v>
      </c>
      <c r="AA52" s="53">
        <v>58</v>
      </c>
      <c r="AB52" s="53">
        <v>76</v>
      </c>
      <c r="AC52" s="53">
        <v>88</v>
      </c>
      <c r="AD52" s="53">
        <v>100</v>
      </c>
      <c r="AE52" s="30">
        <v>110</v>
      </c>
      <c r="AF52" s="30">
        <v>120</v>
      </c>
      <c r="AG52" s="30">
        <v>130</v>
      </c>
      <c r="AH52" s="30">
        <v>140</v>
      </c>
      <c r="AI52" s="31">
        <v>150</v>
      </c>
      <c r="AJ52" s="13"/>
    </row>
    <row r="53" spans="1:36" ht="23.25" thickBot="1">
      <c r="A53" s="13"/>
      <c r="B53" s="27" t="s">
        <v>118</v>
      </c>
      <c r="C53" s="50" t="s">
        <v>143</v>
      </c>
      <c r="D53" s="110"/>
      <c r="E53" s="64" t="s">
        <v>23</v>
      </c>
      <c r="F53" s="64" t="s">
        <v>23</v>
      </c>
      <c r="G53" s="69"/>
      <c r="H53" s="64" t="s">
        <v>23</v>
      </c>
      <c r="I53" s="69"/>
      <c r="J53" s="69"/>
      <c r="K53" s="64" t="s">
        <v>23</v>
      </c>
      <c r="L53" s="64" t="s">
        <v>23</v>
      </c>
      <c r="M53" s="64" t="s">
        <v>23</v>
      </c>
      <c r="N53" s="64" t="s">
        <v>23</v>
      </c>
      <c r="O53" s="64" t="s">
        <v>23</v>
      </c>
      <c r="P53" s="64" t="s">
        <v>23</v>
      </c>
      <c r="Q53" s="64" t="s">
        <v>23</v>
      </c>
      <c r="R53" s="64" t="s">
        <v>23</v>
      </c>
      <c r="S53" s="63"/>
      <c r="T53" s="112"/>
      <c r="U53" s="60" t="s">
        <v>70</v>
      </c>
      <c r="V53" s="60" t="s">
        <v>58</v>
      </c>
      <c r="W53" s="60" t="s">
        <v>71</v>
      </c>
      <c r="X53" s="59" t="s">
        <v>356</v>
      </c>
      <c r="Y53" s="60" t="s">
        <v>72</v>
      </c>
      <c r="Z53" s="60" t="s">
        <v>53</v>
      </c>
      <c r="AA53" s="60" t="s">
        <v>73</v>
      </c>
      <c r="AB53" s="60" t="s">
        <v>59</v>
      </c>
      <c r="AC53" s="60" t="s">
        <v>55</v>
      </c>
      <c r="AD53" s="60" t="s">
        <v>328</v>
      </c>
      <c r="AE53" s="60" t="s">
        <v>380</v>
      </c>
      <c r="AF53" s="60" t="s">
        <v>398</v>
      </c>
      <c r="AG53" s="60" t="s">
        <v>58</v>
      </c>
      <c r="AH53" s="60" t="s">
        <v>483</v>
      </c>
      <c r="AI53" s="94" t="s">
        <v>531</v>
      </c>
      <c r="AJ53" s="13"/>
    </row>
    <row r="54" spans="1:36" ht="15">
      <c r="A54" s="13"/>
      <c r="B54" s="27" t="s">
        <v>303</v>
      </c>
      <c r="C54" s="50" t="s">
        <v>144</v>
      </c>
      <c r="D54" s="109" t="s">
        <v>122</v>
      </c>
      <c r="E54" s="65" t="s">
        <v>23</v>
      </c>
      <c r="F54" s="65" t="s">
        <v>23</v>
      </c>
      <c r="G54" s="66"/>
      <c r="H54" s="65" t="s">
        <v>23</v>
      </c>
      <c r="I54" s="66"/>
      <c r="J54" s="65" t="s">
        <v>23</v>
      </c>
      <c r="K54" s="65" t="s">
        <v>23</v>
      </c>
      <c r="L54" s="65" t="s">
        <v>23</v>
      </c>
      <c r="M54" s="65" t="s">
        <v>23</v>
      </c>
      <c r="N54" s="65" t="s">
        <v>23</v>
      </c>
      <c r="O54" s="65" t="s">
        <v>23</v>
      </c>
      <c r="P54" s="66"/>
      <c r="Q54" s="66"/>
      <c r="R54" s="65" t="s">
        <v>23</v>
      </c>
      <c r="S54" s="61"/>
      <c r="T54" s="111">
        <f>SUM($E54:$S55)</f>
        <v>0</v>
      </c>
      <c r="U54" s="53">
        <v>3</v>
      </c>
      <c r="V54" s="53">
        <v>7</v>
      </c>
      <c r="W54" s="53">
        <v>13</v>
      </c>
      <c r="X54" s="53">
        <v>22</v>
      </c>
      <c r="Y54" s="53">
        <v>35</v>
      </c>
      <c r="Z54" s="53">
        <v>42</v>
      </c>
      <c r="AA54" s="53">
        <v>58</v>
      </c>
      <c r="AB54" s="53">
        <v>76</v>
      </c>
      <c r="AC54" s="53">
        <v>88</v>
      </c>
      <c r="AD54" s="53">
        <v>100</v>
      </c>
      <c r="AE54" s="30">
        <v>110</v>
      </c>
      <c r="AF54" s="30">
        <v>120</v>
      </c>
      <c r="AG54" s="30">
        <v>130</v>
      </c>
      <c r="AH54" s="30">
        <v>140</v>
      </c>
      <c r="AI54" s="31">
        <v>150</v>
      </c>
      <c r="AJ54" s="13"/>
    </row>
    <row r="55" spans="1:36" ht="23.25" thickBot="1">
      <c r="A55" s="13"/>
      <c r="B55" s="27" t="s">
        <v>303</v>
      </c>
      <c r="C55" s="50" t="s">
        <v>144</v>
      </c>
      <c r="D55" s="110"/>
      <c r="E55" s="64" t="s">
        <v>23</v>
      </c>
      <c r="F55" s="64" t="s">
        <v>23</v>
      </c>
      <c r="G55" s="69"/>
      <c r="H55" s="64" t="s">
        <v>23</v>
      </c>
      <c r="I55" s="69"/>
      <c r="J55" s="64" t="s">
        <v>23</v>
      </c>
      <c r="K55" s="64" t="s">
        <v>23</v>
      </c>
      <c r="L55" s="64" t="s">
        <v>23</v>
      </c>
      <c r="M55" s="64" t="s">
        <v>23</v>
      </c>
      <c r="N55" s="64" t="s">
        <v>23</v>
      </c>
      <c r="O55" s="64" t="s">
        <v>23</v>
      </c>
      <c r="P55" s="69"/>
      <c r="Q55" s="69"/>
      <c r="R55" s="64" t="s">
        <v>23</v>
      </c>
      <c r="S55" s="63"/>
      <c r="T55" s="112"/>
      <c r="U55" s="60" t="s">
        <v>74</v>
      </c>
      <c r="V55" s="60" t="s">
        <v>58</v>
      </c>
      <c r="W55" s="60" t="s">
        <v>75</v>
      </c>
      <c r="X55" s="60" t="s">
        <v>58</v>
      </c>
      <c r="Y55" s="60" t="s">
        <v>76</v>
      </c>
      <c r="Z55" s="60" t="s">
        <v>77</v>
      </c>
      <c r="AA55" s="60" t="s">
        <v>58</v>
      </c>
      <c r="AB55" s="60" t="s">
        <v>78</v>
      </c>
      <c r="AC55" s="59" t="s">
        <v>79</v>
      </c>
      <c r="AD55" s="60" t="s">
        <v>329</v>
      </c>
      <c r="AE55" s="60" t="s">
        <v>385</v>
      </c>
      <c r="AF55" s="60" t="s">
        <v>399</v>
      </c>
      <c r="AG55" s="60" t="s">
        <v>457</v>
      </c>
      <c r="AH55" s="60" t="s">
        <v>490</v>
      </c>
      <c r="AI55" s="93" t="s">
        <v>528</v>
      </c>
      <c r="AJ55" s="13"/>
    </row>
    <row r="56" spans="1:36" ht="15">
      <c r="A56" s="13"/>
      <c r="B56" s="27" t="s">
        <v>309</v>
      </c>
      <c r="C56" s="50" t="s">
        <v>145</v>
      </c>
      <c r="D56" s="109" t="s">
        <v>123</v>
      </c>
      <c r="E56" s="65" t="s">
        <v>23</v>
      </c>
      <c r="F56" s="66"/>
      <c r="G56" s="65" t="s">
        <v>23</v>
      </c>
      <c r="H56" s="65" t="s">
        <v>23</v>
      </c>
      <c r="I56" s="65" t="s">
        <v>23</v>
      </c>
      <c r="J56" s="65" t="s">
        <v>23</v>
      </c>
      <c r="K56" s="65" t="s">
        <v>23</v>
      </c>
      <c r="L56" s="66"/>
      <c r="M56" s="65" t="s">
        <v>23</v>
      </c>
      <c r="N56" s="65" t="s">
        <v>23</v>
      </c>
      <c r="O56" s="65" t="s">
        <v>23</v>
      </c>
      <c r="P56" s="65" t="s">
        <v>23</v>
      </c>
      <c r="Q56" s="65" t="s">
        <v>23</v>
      </c>
      <c r="R56" s="66"/>
      <c r="S56" s="61"/>
      <c r="T56" s="111">
        <f>SUM($E56:$S57)</f>
        <v>0</v>
      </c>
      <c r="U56" s="53">
        <v>3</v>
      </c>
      <c r="V56" s="53">
        <v>7</v>
      </c>
      <c r="W56" s="53">
        <v>13</v>
      </c>
      <c r="X56" s="53">
        <v>22</v>
      </c>
      <c r="Y56" s="53">
        <v>35</v>
      </c>
      <c r="Z56" s="53">
        <v>42</v>
      </c>
      <c r="AA56" s="53">
        <v>58</v>
      </c>
      <c r="AB56" s="53">
        <v>76</v>
      </c>
      <c r="AC56" s="53">
        <v>88</v>
      </c>
      <c r="AD56" s="53">
        <v>100</v>
      </c>
      <c r="AE56" s="30">
        <v>110</v>
      </c>
      <c r="AF56" s="30">
        <v>120</v>
      </c>
      <c r="AG56" s="30">
        <v>130</v>
      </c>
      <c r="AH56" s="30">
        <v>140</v>
      </c>
      <c r="AI56" s="31">
        <v>150</v>
      </c>
      <c r="AJ56" s="13"/>
    </row>
    <row r="57" spans="1:36" ht="23.25" customHeight="1" thickBot="1">
      <c r="A57" s="13"/>
      <c r="B57" s="27" t="s">
        <v>309</v>
      </c>
      <c r="C57" s="50" t="s">
        <v>145</v>
      </c>
      <c r="D57" s="110"/>
      <c r="E57" s="64" t="s">
        <v>23</v>
      </c>
      <c r="F57" s="63"/>
      <c r="G57" s="64" t="s">
        <v>23</v>
      </c>
      <c r="H57" s="64" t="s">
        <v>23</v>
      </c>
      <c r="I57" s="64" t="s">
        <v>23</v>
      </c>
      <c r="J57" s="64" t="s">
        <v>23</v>
      </c>
      <c r="K57" s="64" t="s">
        <v>23</v>
      </c>
      <c r="L57" s="69"/>
      <c r="M57" s="64" t="s">
        <v>23</v>
      </c>
      <c r="N57" s="64" t="s">
        <v>23</v>
      </c>
      <c r="O57" s="64" t="s">
        <v>23</v>
      </c>
      <c r="P57" s="64" t="s">
        <v>23</v>
      </c>
      <c r="Q57" s="64" t="s">
        <v>23</v>
      </c>
      <c r="R57" s="69"/>
      <c r="S57" s="63"/>
      <c r="T57" s="112"/>
      <c r="U57" s="60" t="s">
        <v>53</v>
      </c>
      <c r="V57" s="60" t="s">
        <v>367</v>
      </c>
      <c r="W57" s="77" t="s">
        <v>80</v>
      </c>
      <c r="X57" s="60" t="s">
        <v>59</v>
      </c>
      <c r="Y57" s="60" t="s">
        <v>81</v>
      </c>
      <c r="Z57" s="77" t="s">
        <v>432</v>
      </c>
      <c r="AA57" s="60" t="s">
        <v>55</v>
      </c>
      <c r="AB57" s="60" t="s">
        <v>82</v>
      </c>
      <c r="AC57" s="60" t="s">
        <v>57</v>
      </c>
      <c r="AD57" s="60" t="s">
        <v>330</v>
      </c>
      <c r="AE57" s="60" t="s">
        <v>389</v>
      </c>
      <c r="AF57" s="60" t="s">
        <v>390</v>
      </c>
      <c r="AG57" s="59" t="s">
        <v>80</v>
      </c>
      <c r="AH57" s="60" t="s">
        <v>486</v>
      </c>
      <c r="AI57" s="93" t="s">
        <v>528</v>
      </c>
      <c r="AJ57" s="13"/>
    </row>
    <row r="58" spans="1:36" ht="15">
      <c r="A58" s="13"/>
      <c r="B58" s="27" t="s">
        <v>124</v>
      </c>
      <c r="C58" s="50" t="s">
        <v>146</v>
      </c>
      <c r="D58" s="109" t="s">
        <v>147</v>
      </c>
      <c r="E58" s="65" t="s">
        <v>23</v>
      </c>
      <c r="F58" s="66"/>
      <c r="G58" s="65" t="s">
        <v>23</v>
      </c>
      <c r="H58" s="65" t="s">
        <v>23</v>
      </c>
      <c r="I58" s="65" t="s">
        <v>23</v>
      </c>
      <c r="J58" s="65" t="s">
        <v>23</v>
      </c>
      <c r="K58" s="65" t="s">
        <v>23</v>
      </c>
      <c r="L58" s="66"/>
      <c r="M58" s="65" t="s">
        <v>23</v>
      </c>
      <c r="N58" s="65" t="s">
        <v>23</v>
      </c>
      <c r="O58" s="65" t="s">
        <v>23</v>
      </c>
      <c r="P58" s="66"/>
      <c r="Q58" s="65" t="s">
        <v>23</v>
      </c>
      <c r="R58" s="65" t="s">
        <v>23</v>
      </c>
      <c r="S58" s="61"/>
      <c r="T58" s="111">
        <f>SUM($E58:$S59)</f>
        <v>0</v>
      </c>
      <c r="U58" s="53">
        <v>3</v>
      </c>
      <c r="V58" s="53">
        <v>7</v>
      </c>
      <c r="W58" s="53">
        <v>13</v>
      </c>
      <c r="X58" s="53">
        <v>21</v>
      </c>
      <c r="Y58" s="53">
        <v>31</v>
      </c>
      <c r="Z58" s="53">
        <v>44</v>
      </c>
      <c r="AA58" s="53">
        <v>57</v>
      </c>
      <c r="AB58" s="53">
        <v>70</v>
      </c>
      <c r="AC58" s="53">
        <v>84</v>
      </c>
      <c r="AD58" s="53">
        <v>100</v>
      </c>
      <c r="AE58" s="30">
        <v>110</v>
      </c>
      <c r="AF58" s="30">
        <v>120</v>
      </c>
      <c r="AG58" s="30">
        <v>130</v>
      </c>
      <c r="AH58" s="30">
        <v>140</v>
      </c>
      <c r="AI58" s="31">
        <v>150</v>
      </c>
      <c r="AJ58" s="13"/>
    </row>
    <row r="59" spans="1:36" ht="23.25" customHeight="1" thickBot="1">
      <c r="A59" s="13"/>
      <c r="B59" s="27" t="s">
        <v>124</v>
      </c>
      <c r="C59" s="50" t="s">
        <v>146</v>
      </c>
      <c r="D59" s="110"/>
      <c r="E59" s="64" t="s">
        <v>23</v>
      </c>
      <c r="F59" s="69"/>
      <c r="G59" s="64" t="s">
        <v>23</v>
      </c>
      <c r="H59" s="64" t="s">
        <v>23</v>
      </c>
      <c r="I59" s="64" t="s">
        <v>23</v>
      </c>
      <c r="J59" s="64" t="s">
        <v>23</v>
      </c>
      <c r="K59" s="64" t="s">
        <v>23</v>
      </c>
      <c r="L59" s="69"/>
      <c r="M59" s="64" t="s">
        <v>23</v>
      </c>
      <c r="N59" s="64" t="s">
        <v>23</v>
      </c>
      <c r="O59" s="64" t="s">
        <v>23</v>
      </c>
      <c r="P59" s="69"/>
      <c r="Q59" s="64" t="s">
        <v>23</v>
      </c>
      <c r="R59" s="64" t="s">
        <v>23</v>
      </c>
      <c r="S59" s="63"/>
      <c r="T59" s="112"/>
      <c r="U59" s="60" t="s">
        <v>64</v>
      </c>
      <c r="V59" s="60" t="s">
        <v>368</v>
      </c>
      <c r="W59" s="59" t="s">
        <v>65</v>
      </c>
      <c r="X59" s="60" t="s">
        <v>86</v>
      </c>
      <c r="Y59" s="60" t="s">
        <v>83</v>
      </c>
      <c r="Z59" s="60" t="s">
        <v>84</v>
      </c>
      <c r="AA59" s="60" t="s">
        <v>64</v>
      </c>
      <c r="AB59" s="60" t="s">
        <v>85</v>
      </c>
      <c r="AC59" s="60" t="s">
        <v>86</v>
      </c>
      <c r="AD59" s="60" t="s">
        <v>331</v>
      </c>
      <c r="AE59" s="60" t="s">
        <v>394</v>
      </c>
      <c r="AF59" s="60" t="s">
        <v>395</v>
      </c>
      <c r="AG59" s="59" t="s">
        <v>327</v>
      </c>
      <c r="AH59" s="60" t="s">
        <v>484</v>
      </c>
      <c r="AI59" s="93" t="s">
        <v>530</v>
      </c>
      <c r="AJ59" s="13"/>
    </row>
    <row r="60" spans="1:36" ht="15">
      <c r="A60" s="13"/>
      <c r="B60" s="27" t="s">
        <v>125</v>
      </c>
      <c r="C60" s="50" t="s">
        <v>148</v>
      </c>
      <c r="D60" s="109" t="s">
        <v>126</v>
      </c>
      <c r="E60" s="65" t="s">
        <v>23</v>
      </c>
      <c r="F60" s="66"/>
      <c r="G60" s="65" t="s">
        <v>23</v>
      </c>
      <c r="H60" s="66"/>
      <c r="I60" s="65" t="s">
        <v>23</v>
      </c>
      <c r="J60" s="66"/>
      <c r="K60" s="65" t="s">
        <v>23</v>
      </c>
      <c r="L60" s="65" t="s">
        <v>23</v>
      </c>
      <c r="M60" s="65" t="s">
        <v>23</v>
      </c>
      <c r="N60" s="65" t="s">
        <v>23</v>
      </c>
      <c r="O60" s="65" t="s">
        <v>23</v>
      </c>
      <c r="P60" s="65" t="s">
        <v>23</v>
      </c>
      <c r="Q60" s="65" t="s">
        <v>23</v>
      </c>
      <c r="R60" s="65" t="s">
        <v>23</v>
      </c>
      <c r="S60" s="61"/>
      <c r="T60" s="111">
        <f>SUM($E60:$S61)</f>
        <v>0</v>
      </c>
      <c r="U60" s="53">
        <v>3</v>
      </c>
      <c r="V60" s="53">
        <v>7</v>
      </c>
      <c r="W60" s="53">
        <v>13</v>
      </c>
      <c r="X60" s="53">
        <v>22</v>
      </c>
      <c r="Y60" s="53">
        <v>35</v>
      </c>
      <c r="Z60" s="53">
        <v>42</v>
      </c>
      <c r="AA60" s="53">
        <v>58</v>
      </c>
      <c r="AB60" s="53">
        <v>76</v>
      </c>
      <c r="AC60" s="53">
        <v>88</v>
      </c>
      <c r="AD60" s="53">
        <v>100</v>
      </c>
      <c r="AE60" s="30">
        <v>110</v>
      </c>
      <c r="AF60" s="30">
        <v>120</v>
      </c>
      <c r="AG60" s="30">
        <v>130</v>
      </c>
      <c r="AH60" s="30">
        <v>140</v>
      </c>
      <c r="AI60" s="31">
        <v>150</v>
      </c>
      <c r="AJ60" s="13"/>
    </row>
    <row r="61" spans="1:36" ht="23.25" customHeight="1" thickBot="1">
      <c r="A61" s="13"/>
      <c r="B61" s="27" t="s">
        <v>125</v>
      </c>
      <c r="C61" s="50" t="s">
        <v>148</v>
      </c>
      <c r="D61" s="110"/>
      <c r="E61" s="64" t="s">
        <v>23</v>
      </c>
      <c r="F61" s="69"/>
      <c r="G61" s="64" t="s">
        <v>23</v>
      </c>
      <c r="H61" s="69"/>
      <c r="I61" s="64" t="s">
        <v>23</v>
      </c>
      <c r="J61" s="69"/>
      <c r="K61" s="64" t="s">
        <v>23</v>
      </c>
      <c r="L61" s="64" t="s">
        <v>23</v>
      </c>
      <c r="M61" s="64" t="s">
        <v>23</v>
      </c>
      <c r="N61" s="64" t="s">
        <v>23</v>
      </c>
      <c r="O61" s="64" t="s">
        <v>23</v>
      </c>
      <c r="P61" s="64" t="s">
        <v>23</v>
      </c>
      <c r="Q61" s="64" t="s">
        <v>23</v>
      </c>
      <c r="R61" s="64" t="s">
        <v>23</v>
      </c>
      <c r="S61" s="63"/>
      <c r="T61" s="112"/>
      <c r="U61" s="60" t="s">
        <v>53</v>
      </c>
      <c r="V61" s="60" t="s">
        <v>369</v>
      </c>
      <c r="W61" s="59" t="s">
        <v>54</v>
      </c>
      <c r="X61" s="60" t="s">
        <v>357</v>
      </c>
      <c r="Y61" s="60" t="s">
        <v>55</v>
      </c>
      <c r="Z61" s="60" t="s">
        <v>87</v>
      </c>
      <c r="AA61" s="59" t="s">
        <v>88</v>
      </c>
      <c r="AB61" s="60" t="s">
        <v>89</v>
      </c>
      <c r="AC61" s="60" t="s">
        <v>57</v>
      </c>
      <c r="AD61" s="60" t="s">
        <v>332</v>
      </c>
      <c r="AE61" s="60" t="s">
        <v>380</v>
      </c>
      <c r="AF61" s="60" t="s">
        <v>397</v>
      </c>
      <c r="AG61" s="59" t="s">
        <v>54</v>
      </c>
      <c r="AH61" s="60" t="s">
        <v>487</v>
      </c>
      <c r="AI61" s="93" t="s">
        <v>528</v>
      </c>
      <c r="AJ61" s="13"/>
    </row>
    <row r="62" spans="1:36" ht="15">
      <c r="A62" s="13"/>
      <c r="B62" s="27" t="s">
        <v>304</v>
      </c>
      <c r="C62" s="50" t="s">
        <v>149</v>
      </c>
      <c r="D62" s="109" t="s">
        <v>127</v>
      </c>
      <c r="E62" s="65" t="s">
        <v>23</v>
      </c>
      <c r="F62" s="65" t="s">
        <v>23</v>
      </c>
      <c r="G62" s="65" t="s">
        <v>23</v>
      </c>
      <c r="H62" s="66"/>
      <c r="I62" s="66"/>
      <c r="J62" s="65" t="s">
        <v>23</v>
      </c>
      <c r="K62" s="65" t="s">
        <v>23</v>
      </c>
      <c r="L62" s="65" t="s">
        <v>23</v>
      </c>
      <c r="M62" s="65" t="s">
        <v>23</v>
      </c>
      <c r="N62" s="65" t="s">
        <v>23</v>
      </c>
      <c r="O62" s="65" t="s">
        <v>23</v>
      </c>
      <c r="P62" s="65" t="s">
        <v>23</v>
      </c>
      <c r="Q62" s="66"/>
      <c r="R62" s="65" t="s">
        <v>23</v>
      </c>
      <c r="S62" s="61"/>
      <c r="T62" s="111">
        <f>SUM($E62:$S63)</f>
        <v>0</v>
      </c>
      <c r="U62" s="53">
        <v>3</v>
      </c>
      <c r="V62" s="53">
        <v>7</v>
      </c>
      <c r="W62" s="53">
        <v>13</v>
      </c>
      <c r="X62" s="53">
        <v>22</v>
      </c>
      <c r="Y62" s="53">
        <v>35</v>
      </c>
      <c r="Z62" s="53">
        <v>42</v>
      </c>
      <c r="AA62" s="53">
        <v>58</v>
      </c>
      <c r="AB62" s="53">
        <v>76</v>
      </c>
      <c r="AC62" s="53">
        <v>88</v>
      </c>
      <c r="AD62" s="53">
        <v>100</v>
      </c>
      <c r="AE62" s="30">
        <v>110</v>
      </c>
      <c r="AF62" s="30">
        <v>120</v>
      </c>
      <c r="AG62" s="30">
        <v>130</v>
      </c>
      <c r="AH62" s="30">
        <v>140</v>
      </c>
      <c r="AI62" s="31">
        <v>150</v>
      </c>
      <c r="AJ62" s="13"/>
    </row>
    <row r="63" spans="1:36" ht="23.25" thickBot="1">
      <c r="A63" s="13"/>
      <c r="B63" s="27" t="s">
        <v>304</v>
      </c>
      <c r="C63" s="50" t="s">
        <v>149</v>
      </c>
      <c r="D63" s="110"/>
      <c r="E63" s="64" t="s">
        <v>23</v>
      </c>
      <c r="F63" s="64" t="s">
        <v>23</v>
      </c>
      <c r="G63" s="64" t="s">
        <v>23</v>
      </c>
      <c r="H63" s="63"/>
      <c r="I63" s="63"/>
      <c r="J63" s="64" t="s">
        <v>23</v>
      </c>
      <c r="K63" s="64" t="s">
        <v>23</v>
      </c>
      <c r="L63" s="64" t="s">
        <v>23</v>
      </c>
      <c r="M63" s="64" t="s">
        <v>23</v>
      </c>
      <c r="N63" s="64" t="s">
        <v>23</v>
      </c>
      <c r="O63" s="64" t="s">
        <v>23</v>
      </c>
      <c r="P63" s="64" t="s">
        <v>23</v>
      </c>
      <c r="Q63" s="63"/>
      <c r="R63" s="64" t="s">
        <v>23</v>
      </c>
      <c r="S63" s="63"/>
      <c r="T63" s="112"/>
      <c r="U63" s="60" t="s">
        <v>90</v>
      </c>
      <c r="V63" s="60" t="s">
        <v>58</v>
      </c>
      <c r="W63" s="60" t="s">
        <v>91</v>
      </c>
      <c r="X63" s="60" t="s">
        <v>59</v>
      </c>
      <c r="Y63" s="60" t="s">
        <v>92</v>
      </c>
      <c r="Z63" s="60" t="s">
        <v>58</v>
      </c>
      <c r="AA63" s="60" t="s">
        <v>93</v>
      </c>
      <c r="AB63" s="60" t="s">
        <v>59</v>
      </c>
      <c r="AC63" s="60" t="s">
        <v>58</v>
      </c>
      <c r="AD63" s="60" t="s">
        <v>333</v>
      </c>
      <c r="AE63" s="59" t="s">
        <v>391</v>
      </c>
      <c r="AF63" s="60" t="s">
        <v>392</v>
      </c>
      <c r="AG63" s="60" t="s">
        <v>380</v>
      </c>
      <c r="AH63" s="60" t="s">
        <v>488</v>
      </c>
      <c r="AI63" s="93" t="s">
        <v>532</v>
      </c>
      <c r="AJ63" s="13"/>
    </row>
    <row r="64" spans="1:36" ht="15">
      <c r="A64" s="13"/>
      <c r="B64" s="27" t="s">
        <v>128</v>
      </c>
      <c r="C64" s="50" t="s">
        <v>150</v>
      </c>
      <c r="D64" s="109" t="s">
        <v>129</v>
      </c>
      <c r="E64" s="65" t="s">
        <v>23</v>
      </c>
      <c r="F64" s="65" t="s">
        <v>23</v>
      </c>
      <c r="G64" s="65" t="s">
        <v>23</v>
      </c>
      <c r="H64" s="66"/>
      <c r="I64" s="65" t="s">
        <v>23</v>
      </c>
      <c r="J64" s="66"/>
      <c r="K64" s="65" t="s">
        <v>23</v>
      </c>
      <c r="L64" s="65" t="s">
        <v>23</v>
      </c>
      <c r="M64" s="65" t="s">
        <v>23</v>
      </c>
      <c r="N64" s="65" t="s">
        <v>23</v>
      </c>
      <c r="O64" s="65" t="s">
        <v>23</v>
      </c>
      <c r="P64" s="66"/>
      <c r="Q64" s="65" t="s">
        <v>23</v>
      </c>
      <c r="R64" s="65" t="s">
        <v>23</v>
      </c>
      <c r="S64" s="61"/>
      <c r="T64" s="111">
        <f>SUM($E64:$S65)</f>
        <v>0</v>
      </c>
      <c r="U64" s="53">
        <v>3</v>
      </c>
      <c r="V64" s="53">
        <v>7</v>
      </c>
      <c r="W64" s="53">
        <v>13</v>
      </c>
      <c r="X64" s="53">
        <v>22</v>
      </c>
      <c r="Y64" s="53">
        <v>35</v>
      </c>
      <c r="Z64" s="53">
        <v>42</v>
      </c>
      <c r="AA64" s="53">
        <v>58</v>
      </c>
      <c r="AB64" s="53">
        <v>76</v>
      </c>
      <c r="AC64" s="53">
        <v>88</v>
      </c>
      <c r="AD64" s="53">
        <v>100</v>
      </c>
      <c r="AE64" s="30">
        <v>110</v>
      </c>
      <c r="AF64" s="30">
        <v>120</v>
      </c>
      <c r="AG64" s="30">
        <v>130</v>
      </c>
      <c r="AH64" s="30">
        <v>140</v>
      </c>
      <c r="AI64" s="31">
        <v>150</v>
      </c>
      <c r="AJ64" s="13"/>
    </row>
    <row r="65" spans="1:36" ht="23.25" thickBot="1">
      <c r="A65" s="13"/>
      <c r="B65" s="27" t="s">
        <v>128</v>
      </c>
      <c r="C65" s="50" t="s">
        <v>150</v>
      </c>
      <c r="D65" s="110"/>
      <c r="E65" s="64" t="s">
        <v>23</v>
      </c>
      <c r="F65" s="64" t="s">
        <v>23</v>
      </c>
      <c r="G65" s="64" t="s">
        <v>23</v>
      </c>
      <c r="H65" s="69"/>
      <c r="I65" s="64" t="s">
        <v>23</v>
      </c>
      <c r="J65" s="69"/>
      <c r="K65" s="64" t="s">
        <v>23</v>
      </c>
      <c r="L65" s="64" t="s">
        <v>23</v>
      </c>
      <c r="M65" s="64" t="s">
        <v>23</v>
      </c>
      <c r="N65" s="64" t="s">
        <v>23</v>
      </c>
      <c r="O65" s="64" t="s">
        <v>23</v>
      </c>
      <c r="P65" s="69"/>
      <c r="Q65" s="64" t="s">
        <v>23</v>
      </c>
      <c r="R65" s="64" t="s">
        <v>23</v>
      </c>
      <c r="S65" s="63"/>
      <c r="T65" s="112"/>
      <c r="U65" s="60" t="s">
        <v>58</v>
      </c>
      <c r="V65" s="60" t="s">
        <v>370</v>
      </c>
      <c r="W65" s="60" t="s">
        <v>59</v>
      </c>
      <c r="X65" s="60" t="s">
        <v>358</v>
      </c>
      <c r="Y65" s="60" t="s">
        <v>53</v>
      </c>
      <c r="Z65" s="60" t="s">
        <v>94</v>
      </c>
      <c r="AA65" s="60" t="s">
        <v>95</v>
      </c>
      <c r="AB65" s="60" t="s">
        <v>96</v>
      </c>
      <c r="AC65" s="60" t="s">
        <v>55</v>
      </c>
      <c r="AD65" s="60" t="s">
        <v>334</v>
      </c>
      <c r="AE65" s="60" t="s">
        <v>380</v>
      </c>
      <c r="AF65" s="60" t="s">
        <v>400</v>
      </c>
      <c r="AG65" s="60" t="s">
        <v>53</v>
      </c>
      <c r="AH65" s="60" t="s">
        <v>489</v>
      </c>
      <c r="AI65" s="93" t="s">
        <v>528</v>
      </c>
      <c r="AJ65" s="13"/>
    </row>
    <row r="66" spans="1:36" ht="15">
      <c r="A66" s="13"/>
      <c r="B66" s="27" t="s">
        <v>258</v>
      </c>
      <c r="C66" s="50" t="s">
        <v>151</v>
      </c>
      <c r="D66" s="109" t="s">
        <v>152</v>
      </c>
      <c r="E66" s="65" t="s">
        <v>23</v>
      </c>
      <c r="F66" s="65" t="s">
        <v>23</v>
      </c>
      <c r="G66" s="65" t="s">
        <v>23</v>
      </c>
      <c r="H66" s="66"/>
      <c r="I66" s="66"/>
      <c r="J66" s="65" t="s">
        <v>23</v>
      </c>
      <c r="K66" s="66"/>
      <c r="L66" s="65" t="s">
        <v>23</v>
      </c>
      <c r="M66" s="65" t="s">
        <v>23</v>
      </c>
      <c r="N66" s="66"/>
      <c r="O66" s="65" t="s">
        <v>23</v>
      </c>
      <c r="P66" s="66"/>
      <c r="Q66" s="65" t="s">
        <v>23</v>
      </c>
      <c r="R66" s="65" t="s">
        <v>23</v>
      </c>
      <c r="S66" s="61"/>
      <c r="T66" s="111">
        <f>SUM($E66:$S67)</f>
        <v>0</v>
      </c>
      <c r="U66" s="53">
        <v>3</v>
      </c>
      <c r="V66" s="53">
        <v>7</v>
      </c>
      <c r="W66" s="53">
        <v>12</v>
      </c>
      <c r="X66" s="53">
        <v>18</v>
      </c>
      <c r="Y66" s="53">
        <v>25</v>
      </c>
      <c r="Z66" s="53">
        <v>30</v>
      </c>
      <c r="AA66" s="53">
        <v>42</v>
      </c>
      <c r="AB66" s="53">
        <v>60</v>
      </c>
      <c r="AC66" s="53">
        <v>77</v>
      </c>
      <c r="AD66" s="53">
        <v>100</v>
      </c>
      <c r="AE66" s="30">
        <v>110</v>
      </c>
      <c r="AF66" s="30">
        <v>120</v>
      </c>
      <c r="AG66" s="30">
        <v>130</v>
      </c>
      <c r="AH66" s="30">
        <v>140</v>
      </c>
      <c r="AI66" s="31">
        <v>150</v>
      </c>
      <c r="AJ66" s="13"/>
    </row>
    <row r="67" spans="1:36" ht="23.25" thickBot="1">
      <c r="A67" s="13"/>
      <c r="B67" s="27" t="s">
        <v>258</v>
      </c>
      <c r="C67" s="50" t="s">
        <v>151</v>
      </c>
      <c r="D67" s="110"/>
      <c r="E67" s="64" t="s">
        <v>23</v>
      </c>
      <c r="F67" s="64" t="s">
        <v>23</v>
      </c>
      <c r="G67" s="64" t="s">
        <v>23</v>
      </c>
      <c r="H67" s="63"/>
      <c r="I67" s="63"/>
      <c r="J67" s="64" t="s">
        <v>23</v>
      </c>
      <c r="K67" s="69"/>
      <c r="L67" s="64" t="s">
        <v>23</v>
      </c>
      <c r="M67" s="64" t="s">
        <v>23</v>
      </c>
      <c r="N67" s="69"/>
      <c r="O67" s="64" t="s">
        <v>23</v>
      </c>
      <c r="P67" s="69"/>
      <c r="Q67" s="64" t="s">
        <v>23</v>
      </c>
      <c r="R67" s="64" t="s">
        <v>23</v>
      </c>
      <c r="S67" s="63"/>
      <c r="T67" s="112"/>
      <c r="U67" s="60" t="s">
        <v>97</v>
      </c>
      <c r="V67" s="60" t="s">
        <v>371</v>
      </c>
      <c r="W67" s="60" t="s">
        <v>98</v>
      </c>
      <c r="X67" s="60" t="s">
        <v>359</v>
      </c>
      <c r="Y67" s="60" t="s">
        <v>99</v>
      </c>
      <c r="Z67" s="60" t="s">
        <v>100</v>
      </c>
      <c r="AA67" s="59" t="s">
        <v>101</v>
      </c>
      <c r="AB67" s="60" t="s">
        <v>102</v>
      </c>
      <c r="AC67" s="60" t="s">
        <v>103</v>
      </c>
      <c r="AD67" s="60" t="s">
        <v>335</v>
      </c>
      <c r="AE67" s="59" t="s">
        <v>391</v>
      </c>
      <c r="AF67" s="60" t="s">
        <v>404</v>
      </c>
      <c r="AG67" s="60" t="s">
        <v>454</v>
      </c>
      <c r="AH67" s="60" t="s">
        <v>477</v>
      </c>
      <c r="AI67" s="93" t="s">
        <v>533</v>
      </c>
      <c r="AJ67" s="13"/>
    </row>
    <row r="68" spans="1:36" ht="15">
      <c r="A68" s="13"/>
      <c r="B68" s="27" t="s">
        <v>310</v>
      </c>
      <c r="C68" s="50" t="s">
        <v>153</v>
      </c>
      <c r="D68" s="109" t="s">
        <v>154</v>
      </c>
      <c r="E68" s="65" t="s">
        <v>23</v>
      </c>
      <c r="F68" s="65" t="s">
        <v>23</v>
      </c>
      <c r="G68" s="65" t="s">
        <v>23</v>
      </c>
      <c r="H68" s="65" t="s">
        <v>23</v>
      </c>
      <c r="I68" s="65" t="s">
        <v>23</v>
      </c>
      <c r="J68" s="65" t="s">
        <v>23</v>
      </c>
      <c r="K68" s="66"/>
      <c r="L68" s="66"/>
      <c r="M68" s="65" t="s">
        <v>23</v>
      </c>
      <c r="N68" s="65" t="s">
        <v>23</v>
      </c>
      <c r="O68" s="65" t="s">
        <v>23</v>
      </c>
      <c r="P68" s="65" t="s">
        <v>23</v>
      </c>
      <c r="Q68" s="65" t="s">
        <v>23</v>
      </c>
      <c r="R68" s="61"/>
      <c r="S68" s="61"/>
      <c r="T68" s="111">
        <f>SUM($E68:$S69)</f>
        <v>0</v>
      </c>
      <c r="U68" s="53">
        <v>3</v>
      </c>
      <c r="V68" s="53">
        <v>7</v>
      </c>
      <c r="W68" s="53">
        <v>13</v>
      </c>
      <c r="X68" s="53">
        <v>22</v>
      </c>
      <c r="Y68" s="53">
        <v>35</v>
      </c>
      <c r="Z68" s="53">
        <v>42</v>
      </c>
      <c r="AA68" s="53">
        <v>58</v>
      </c>
      <c r="AB68" s="53">
        <v>76</v>
      </c>
      <c r="AC68" s="53">
        <v>88</v>
      </c>
      <c r="AD68" s="53">
        <v>100</v>
      </c>
      <c r="AE68" s="30">
        <v>110</v>
      </c>
      <c r="AF68" s="30">
        <v>120</v>
      </c>
      <c r="AG68" s="30">
        <v>130</v>
      </c>
      <c r="AH68" s="30">
        <v>140</v>
      </c>
      <c r="AI68" s="31">
        <v>150</v>
      </c>
      <c r="AJ68" s="13"/>
    </row>
    <row r="69" spans="1:36" ht="23.25" thickBot="1">
      <c r="A69" s="13"/>
      <c r="B69" s="27" t="s">
        <v>310</v>
      </c>
      <c r="C69" s="50" t="s">
        <v>153</v>
      </c>
      <c r="D69" s="110"/>
      <c r="E69" s="64" t="s">
        <v>23</v>
      </c>
      <c r="F69" s="64" t="s">
        <v>23</v>
      </c>
      <c r="G69" s="64" t="s">
        <v>23</v>
      </c>
      <c r="H69" s="64" t="s">
        <v>23</v>
      </c>
      <c r="I69" s="64" t="s">
        <v>23</v>
      </c>
      <c r="J69" s="64" t="s">
        <v>23</v>
      </c>
      <c r="K69" s="69"/>
      <c r="L69" s="63"/>
      <c r="M69" s="64" t="s">
        <v>23</v>
      </c>
      <c r="N69" s="64" t="s">
        <v>23</v>
      </c>
      <c r="O69" s="64" t="s">
        <v>23</v>
      </c>
      <c r="P69" s="64" t="s">
        <v>23</v>
      </c>
      <c r="Q69" s="64" t="s">
        <v>23</v>
      </c>
      <c r="R69" s="63"/>
      <c r="S69" s="63"/>
      <c r="T69" s="112"/>
      <c r="U69" s="60" t="s">
        <v>104</v>
      </c>
      <c r="V69" s="60" t="s">
        <v>372</v>
      </c>
      <c r="W69" s="60" t="s">
        <v>58</v>
      </c>
      <c r="X69" s="60" t="s">
        <v>360</v>
      </c>
      <c r="Y69" s="60" t="s">
        <v>59</v>
      </c>
      <c r="Z69" s="60" t="s">
        <v>105</v>
      </c>
      <c r="AA69" s="60" t="s">
        <v>53</v>
      </c>
      <c r="AB69" s="60" t="s">
        <v>106</v>
      </c>
      <c r="AC69" s="60" t="s">
        <v>55</v>
      </c>
      <c r="AD69" s="60" t="s">
        <v>336</v>
      </c>
      <c r="AE69" s="60" t="s">
        <v>385</v>
      </c>
      <c r="AF69" s="60" t="s">
        <v>393</v>
      </c>
      <c r="AG69" s="60" t="s">
        <v>380</v>
      </c>
      <c r="AH69" s="60" t="s">
        <v>480</v>
      </c>
      <c r="AI69" s="93" t="s">
        <v>534</v>
      </c>
      <c r="AJ69" s="13"/>
    </row>
    <row r="70" spans="1:36" ht="15">
      <c r="A70" s="13"/>
      <c r="B70" s="27" t="s">
        <v>311</v>
      </c>
      <c r="C70" s="50" t="s">
        <v>155</v>
      </c>
      <c r="D70" s="109" t="s">
        <v>130</v>
      </c>
      <c r="E70" s="65" t="s">
        <v>23</v>
      </c>
      <c r="F70" s="65" t="s">
        <v>23</v>
      </c>
      <c r="G70" s="65" t="s">
        <v>23</v>
      </c>
      <c r="H70" s="65" t="s">
        <v>23</v>
      </c>
      <c r="I70" s="65" t="s">
        <v>23</v>
      </c>
      <c r="J70" s="65" t="s">
        <v>23</v>
      </c>
      <c r="K70" s="65" t="s">
        <v>23</v>
      </c>
      <c r="L70" s="65" t="s">
        <v>23</v>
      </c>
      <c r="M70" s="61"/>
      <c r="N70" s="61"/>
      <c r="O70" s="61"/>
      <c r="P70" s="65" t="s">
        <v>23</v>
      </c>
      <c r="Q70" s="65" t="s">
        <v>23</v>
      </c>
      <c r="R70" s="61"/>
      <c r="S70" s="61"/>
      <c r="T70" s="111">
        <f>SUM($E70:$S71)</f>
        <v>0</v>
      </c>
      <c r="U70" s="53">
        <v>3</v>
      </c>
      <c r="V70" s="53">
        <v>7</v>
      </c>
      <c r="W70" s="53">
        <v>13</v>
      </c>
      <c r="X70" s="53">
        <v>22</v>
      </c>
      <c r="Y70" s="53">
        <v>35</v>
      </c>
      <c r="Z70" s="53">
        <v>42</v>
      </c>
      <c r="AA70" s="53">
        <v>58</v>
      </c>
      <c r="AB70" s="53">
        <v>76</v>
      </c>
      <c r="AC70" s="53">
        <v>88</v>
      </c>
      <c r="AD70" s="53">
        <v>100</v>
      </c>
      <c r="AE70" s="30">
        <v>110</v>
      </c>
      <c r="AF70" s="30">
        <v>120</v>
      </c>
      <c r="AG70" s="30">
        <v>130</v>
      </c>
      <c r="AH70" s="30">
        <v>140</v>
      </c>
      <c r="AI70" s="31">
        <v>150</v>
      </c>
      <c r="AJ70" s="13"/>
    </row>
    <row r="71" spans="1:36" ht="23.25" thickBot="1">
      <c r="A71" s="13"/>
      <c r="B71" s="27" t="s">
        <v>311</v>
      </c>
      <c r="C71" s="50" t="s">
        <v>155</v>
      </c>
      <c r="D71" s="110"/>
      <c r="E71" s="64" t="s">
        <v>23</v>
      </c>
      <c r="F71" s="64" t="s">
        <v>23</v>
      </c>
      <c r="G71" s="64" t="s">
        <v>23</v>
      </c>
      <c r="H71" s="64" t="s">
        <v>23</v>
      </c>
      <c r="I71" s="64" t="s">
        <v>23</v>
      </c>
      <c r="J71" s="64" t="s">
        <v>23</v>
      </c>
      <c r="K71" s="64" t="s">
        <v>23</v>
      </c>
      <c r="L71" s="64" t="s">
        <v>23</v>
      </c>
      <c r="M71" s="63"/>
      <c r="N71" s="63"/>
      <c r="O71" s="63"/>
      <c r="P71" s="64" t="s">
        <v>23</v>
      </c>
      <c r="Q71" s="64" t="s">
        <v>23</v>
      </c>
      <c r="R71" s="63"/>
      <c r="S71" s="63"/>
      <c r="T71" s="112"/>
      <c r="U71" s="60" t="s">
        <v>58</v>
      </c>
      <c r="V71" s="60" t="s">
        <v>373</v>
      </c>
      <c r="W71" s="59" t="s">
        <v>107</v>
      </c>
      <c r="X71" s="60" t="s">
        <v>361</v>
      </c>
      <c r="Y71" s="60" t="s">
        <v>53</v>
      </c>
      <c r="Z71" s="60" t="s">
        <v>108</v>
      </c>
      <c r="AA71" s="59" t="s">
        <v>107</v>
      </c>
      <c r="AB71" s="60" t="s">
        <v>109</v>
      </c>
      <c r="AC71" s="60" t="s">
        <v>55</v>
      </c>
      <c r="AD71" s="60" t="s">
        <v>337</v>
      </c>
      <c r="AE71" s="60" t="s">
        <v>385</v>
      </c>
      <c r="AF71" s="60" t="s">
        <v>401</v>
      </c>
      <c r="AG71" s="60" t="s">
        <v>389</v>
      </c>
      <c r="AH71" s="60" t="s">
        <v>478</v>
      </c>
      <c r="AI71" s="60" t="s">
        <v>535</v>
      </c>
      <c r="AJ71" s="13"/>
    </row>
    <row r="72" spans="1:36" ht="15">
      <c r="A72" s="13"/>
      <c r="B72" s="27" t="s">
        <v>312</v>
      </c>
      <c r="C72" s="50" t="s">
        <v>156</v>
      </c>
      <c r="D72" s="109" t="s">
        <v>157</v>
      </c>
      <c r="E72" s="65" t="s">
        <v>23</v>
      </c>
      <c r="F72" s="65" t="s">
        <v>23</v>
      </c>
      <c r="G72" s="65" t="s">
        <v>23</v>
      </c>
      <c r="H72" s="65" t="s">
        <v>23</v>
      </c>
      <c r="I72" s="65" t="s">
        <v>23</v>
      </c>
      <c r="J72" s="65" t="s">
        <v>23</v>
      </c>
      <c r="K72" s="65" t="s">
        <v>23</v>
      </c>
      <c r="L72" s="65" t="s">
        <v>23</v>
      </c>
      <c r="M72" s="65" t="s">
        <v>23</v>
      </c>
      <c r="N72" s="66"/>
      <c r="O72" s="66"/>
      <c r="P72" s="65" t="s">
        <v>23</v>
      </c>
      <c r="Q72" s="65" t="s">
        <v>23</v>
      </c>
      <c r="R72" s="61"/>
      <c r="S72" s="61"/>
      <c r="T72" s="111">
        <f>SUM($E72:$S73)</f>
        <v>0</v>
      </c>
      <c r="U72" s="53">
        <v>3</v>
      </c>
      <c r="V72" s="53">
        <v>7</v>
      </c>
      <c r="W72" s="53">
        <v>13</v>
      </c>
      <c r="X72" s="53">
        <v>22</v>
      </c>
      <c r="Y72" s="53">
        <v>35</v>
      </c>
      <c r="Z72" s="53">
        <v>42</v>
      </c>
      <c r="AA72" s="53">
        <v>58</v>
      </c>
      <c r="AB72" s="53">
        <v>76</v>
      </c>
      <c r="AC72" s="53">
        <v>88</v>
      </c>
      <c r="AD72" s="53">
        <v>100</v>
      </c>
      <c r="AE72" s="30">
        <v>110</v>
      </c>
      <c r="AF72" s="30">
        <v>120</v>
      </c>
      <c r="AG72" s="30">
        <v>130</v>
      </c>
      <c r="AH72" s="30">
        <v>140</v>
      </c>
      <c r="AI72" s="31">
        <v>150</v>
      </c>
      <c r="AJ72" s="13"/>
    </row>
    <row r="73" spans="1:36" ht="23.25" thickBot="1">
      <c r="A73" s="13"/>
      <c r="B73" s="27" t="s">
        <v>312</v>
      </c>
      <c r="C73" s="50" t="s">
        <v>156</v>
      </c>
      <c r="D73" s="110"/>
      <c r="E73" s="64" t="s">
        <v>23</v>
      </c>
      <c r="F73" s="64" t="s">
        <v>23</v>
      </c>
      <c r="G73" s="64" t="s">
        <v>23</v>
      </c>
      <c r="H73" s="64" t="s">
        <v>23</v>
      </c>
      <c r="I73" s="64" t="s">
        <v>23</v>
      </c>
      <c r="J73" s="64" t="s">
        <v>23</v>
      </c>
      <c r="K73" s="64" t="s">
        <v>23</v>
      </c>
      <c r="L73" s="64" t="s">
        <v>23</v>
      </c>
      <c r="M73" s="64" t="s">
        <v>23</v>
      </c>
      <c r="N73" s="63"/>
      <c r="O73" s="63"/>
      <c r="P73" s="64" t="s">
        <v>23</v>
      </c>
      <c r="Q73" s="64" t="s">
        <v>23</v>
      </c>
      <c r="R73" s="63"/>
      <c r="S73" s="63"/>
      <c r="T73" s="112"/>
      <c r="U73" s="60" t="s">
        <v>110</v>
      </c>
      <c r="V73" s="60" t="s">
        <v>58</v>
      </c>
      <c r="W73" s="60" t="s">
        <v>111</v>
      </c>
      <c r="X73" s="60" t="s">
        <v>58</v>
      </c>
      <c r="Y73" s="60" t="s">
        <v>112</v>
      </c>
      <c r="Z73" s="60" t="s">
        <v>113</v>
      </c>
      <c r="AA73" s="60" t="s">
        <v>114</v>
      </c>
      <c r="AB73" s="60" t="s">
        <v>58</v>
      </c>
      <c r="AC73" s="60" t="s">
        <v>115</v>
      </c>
      <c r="AD73" s="60" t="s">
        <v>338</v>
      </c>
      <c r="AE73" s="60" t="s">
        <v>402</v>
      </c>
      <c r="AF73" s="60" t="s">
        <v>403</v>
      </c>
      <c r="AG73" s="60" t="s">
        <v>380</v>
      </c>
      <c r="AH73" s="92" t="s">
        <v>479</v>
      </c>
      <c r="AI73" s="93" t="s">
        <v>528</v>
      </c>
      <c r="AJ73" s="13"/>
    </row>
    <row r="74" spans="1:36" ht="15.75" thickBot="1">
      <c r="A74" s="13"/>
      <c r="B74" s="58"/>
      <c r="C74" s="56"/>
      <c r="D74" s="58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7"/>
      <c r="AJ74" s="13"/>
    </row>
    <row r="75" spans="1:36" ht="26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 t="s">
        <v>512</v>
      </c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52"/>
      <c r="AF75" s="52"/>
      <c r="AG75" s="52"/>
      <c r="AH75" s="52"/>
      <c r="AI75" s="13"/>
      <c r="AJ75" s="13"/>
    </row>
  </sheetData>
  <sheetProtection password="EFEB" sheet="1" formatCells="0" autoFilter="0"/>
  <autoFilter ref="B13:C73"/>
  <mergeCells count="76">
    <mergeCell ref="T24:T25"/>
    <mergeCell ref="T30:T31"/>
    <mergeCell ref="D20:D21"/>
    <mergeCell ref="T20:T21"/>
    <mergeCell ref="D18:D19"/>
    <mergeCell ref="T26:T27"/>
    <mergeCell ref="W6:AI6"/>
    <mergeCell ref="W7:AI7"/>
    <mergeCell ref="W8:AI8"/>
    <mergeCell ref="W9:AI9"/>
    <mergeCell ref="D14:D15"/>
    <mergeCell ref="T14:T15"/>
    <mergeCell ref="D13:S13"/>
    <mergeCell ref="T16:T17"/>
    <mergeCell ref="T32:T33"/>
    <mergeCell ref="T18:T19"/>
    <mergeCell ref="C2:C12"/>
    <mergeCell ref="D22:D23"/>
    <mergeCell ref="T22:T23"/>
    <mergeCell ref="D26:D27"/>
    <mergeCell ref="D16:D17"/>
    <mergeCell ref="D32:D33"/>
    <mergeCell ref="D24:D25"/>
    <mergeCell ref="B2:B12"/>
    <mergeCell ref="T2:T12"/>
    <mergeCell ref="V2:AI2"/>
    <mergeCell ref="U13:AI13"/>
    <mergeCell ref="S8:S10"/>
    <mergeCell ref="S3:S4"/>
    <mergeCell ref="W10:AI10"/>
    <mergeCell ref="W11:AI11"/>
    <mergeCell ref="W4:AI4"/>
    <mergeCell ref="W5:AI5"/>
    <mergeCell ref="D40:D41"/>
    <mergeCell ref="T28:T29"/>
    <mergeCell ref="D36:D37"/>
    <mergeCell ref="D62:D63"/>
    <mergeCell ref="T56:T57"/>
    <mergeCell ref="T58:T59"/>
    <mergeCell ref="D56:D57"/>
    <mergeCell ref="D48:D49"/>
    <mergeCell ref="D50:D51"/>
    <mergeCell ref="T40:T41"/>
    <mergeCell ref="T38:T39"/>
    <mergeCell ref="D28:D29"/>
    <mergeCell ref="D34:D35"/>
    <mergeCell ref="T34:T35"/>
    <mergeCell ref="D30:D31"/>
    <mergeCell ref="D38:D39"/>
    <mergeCell ref="T36:T37"/>
    <mergeCell ref="D54:D55"/>
    <mergeCell ref="T50:T51"/>
    <mergeCell ref="T52:T53"/>
    <mergeCell ref="T64:T65"/>
    <mergeCell ref="D52:D53"/>
    <mergeCell ref="T54:T55"/>
    <mergeCell ref="D66:D67"/>
    <mergeCell ref="T42:T43"/>
    <mergeCell ref="T44:T45"/>
    <mergeCell ref="T46:T47"/>
    <mergeCell ref="T48:T49"/>
    <mergeCell ref="D58:D59"/>
    <mergeCell ref="D42:D43"/>
    <mergeCell ref="D44:D45"/>
    <mergeCell ref="D46:D47"/>
    <mergeCell ref="D64:D65"/>
    <mergeCell ref="D70:D71"/>
    <mergeCell ref="D72:D73"/>
    <mergeCell ref="T68:T69"/>
    <mergeCell ref="D60:D61"/>
    <mergeCell ref="T70:T71"/>
    <mergeCell ref="D68:D69"/>
    <mergeCell ref="T72:T73"/>
    <mergeCell ref="T60:T61"/>
    <mergeCell ref="T62:T63"/>
    <mergeCell ref="T66:T67"/>
  </mergeCells>
  <conditionalFormatting sqref="E12:O12">
    <cfRule type="cellIs" priority="1367" dxfId="1000" operator="greaterThan" stopIfTrue="1">
      <formula>0</formula>
    </cfRule>
    <cfRule type="cellIs" priority="1369" dxfId="1001" operator="lessThan" stopIfTrue="1">
      <formula>0</formula>
    </cfRule>
  </conditionalFormatting>
  <conditionalFormatting sqref="U14:AC14 W15 Y15:Z15 AB15:AC15 AI14 U48:AD48 U50:AD50 U52:AD52 U54:AD54 U56:AD56 U58:AD58 U60:AD60 U62:AD62 U64:AD64 U66:AD66 U68:AD68 U70:AD70 U72:AD72">
    <cfRule type="cellIs" priority="1351" dxfId="1000" operator="lessThanOrEqual" stopIfTrue="1">
      <formula>$T14</formula>
    </cfRule>
  </conditionalFormatting>
  <conditionalFormatting sqref="U30:AC30">
    <cfRule type="cellIs" priority="1341" dxfId="1000" operator="lessThanOrEqual" stopIfTrue="1">
      <formula>$T30</formula>
    </cfRule>
  </conditionalFormatting>
  <conditionalFormatting sqref="U16:AC16">
    <cfRule type="cellIs" priority="1347" dxfId="1000" operator="lessThanOrEqual" stopIfTrue="1">
      <formula>$T16</formula>
    </cfRule>
  </conditionalFormatting>
  <conditionalFormatting sqref="U18:AC18">
    <cfRule type="cellIs" priority="1346" dxfId="1000" operator="lessThanOrEqual" stopIfTrue="1">
      <formula>$T18</formula>
    </cfRule>
  </conditionalFormatting>
  <conditionalFormatting sqref="U20:AC20">
    <cfRule type="cellIs" priority="1345" dxfId="1000" operator="lessThanOrEqual" stopIfTrue="1">
      <formula>$T20</formula>
    </cfRule>
  </conditionalFormatting>
  <conditionalFormatting sqref="U22:AC22">
    <cfRule type="cellIs" priority="1344" dxfId="1000" operator="lessThanOrEqual" stopIfTrue="1">
      <formula>$T22</formula>
    </cfRule>
  </conditionalFormatting>
  <conditionalFormatting sqref="U24:AC24">
    <cfRule type="cellIs" priority="1343" dxfId="1000" operator="lessThanOrEqual" stopIfTrue="1">
      <formula>$T24</formula>
    </cfRule>
  </conditionalFormatting>
  <conditionalFormatting sqref="U28:AC28">
    <cfRule type="cellIs" priority="1342" dxfId="1000" operator="lessThanOrEqual" stopIfTrue="1">
      <formula>$T28</formula>
    </cfRule>
  </conditionalFormatting>
  <conditionalFormatting sqref="U32:AC32">
    <cfRule type="cellIs" priority="1340" dxfId="1000" operator="lessThanOrEqual" stopIfTrue="1">
      <formula>$T32</formula>
    </cfRule>
  </conditionalFormatting>
  <conditionalFormatting sqref="U36:AC36">
    <cfRule type="cellIs" priority="1339" dxfId="1000" operator="lessThanOrEqual" stopIfTrue="1">
      <formula>$T36</formula>
    </cfRule>
  </conditionalFormatting>
  <conditionalFormatting sqref="U42:AC42">
    <cfRule type="cellIs" priority="1329" dxfId="1000" operator="lessThanOrEqual" stopIfTrue="1">
      <formula>$T42</formula>
    </cfRule>
  </conditionalFormatting>
  <conditionalFormatting sqref="U44:AC44">
    <cfRule type="cellIs" priority="1327" dxfId="1000" operator="lessThanOrEqual" stopIfTrue="1">
      <formula>$T44</formula>
    </cfRule>
  </conditionalFormatting>
  <conditionalFormatting sqref="U46:AC46">
    <cfRule type="cellIs" priority="1325" dxfId="1000" operator="lessThanOrEqual" stopIfTrue="1">
      <formula>$T46</formula>
    </cfRule>
  </conditionalFormatting>
  <conditionalFormatting sqref="K12">
    <cfRule type="cellIs" priority="1316" dxfId="1000" operator="greaterThan" stopIfTrue="1">
      <formula>0</formula>
    </cfRule>
    <cfRule type="cellIs" priority="1317" dxfId="1001" operator="lessThan" stopIfTrue="1">
      <formula>0</formula>
    </cfRule>
  </conditionalFormatting>
  <conditionalFormatting sqref="O12">
    <cfRule type="cellIs" priority="1314" dxfId="1000" operator="greaterThan" stopIfTrue="1">
      <formula>0</formula>
    </cfRule>
    <cfRule type="cellIs" priority="1315" dxfId="1001" operator="lessThan" stopIfTrue="1">
      <formula>0</formula>
    </cfRule>
  </conditionalFormatting>
  <conditionalFormatting sqref="U26:AC26">
    <cfRule type="cellIs" priority="1312" dxfId="1000" operator="lessThanOrEqual" stopIfTrue="1">
      <formula>$T26</formula>
    </cfRule>
  </conditionalFormatting>
  <conditionalFormatting sqref="U34:AC34">
    <cfRule type="cellIs" priority="1309" dxfId="1000" operator="lessThanOrEqual" stopIfTrue="1">
      <formula>$T34</formula>
    </cfRule>
  </conditionalFormatting>
  <conditionalFormatting sqref="X15">
    <cfRule type="cellIs" priority="1295" dxfId="1000" operator="lessThanOrEqual" stopIfTrue="1">
      <formula>$T15</formula>
    </cfRule>
  </conditionalFormatting>
  <conditionalFormatting sqref="AA15">
    <cfRule type="cellIs" priority="1294" dxfId="1000" operator="lessThanOrEqual" stopIfTrue="1">
      <formula>$T15</formula>
    </cfRule>
  </conditionalFormatting>
  <conditionalFormatting sqref="P12">
    <cfRule type="cellIs" priority="1222" dxfId="1000" operator="greaterThan" stopIfTrue="1">
      <formula>0</formula>
    </cfRule>
    <cfRule type="cellIs" priority="1223" dxfId="1001" operator="lessThan" stopIfTrue="1">
      <formula>0</formula>
    </cfRule>
  </conditionalFormatting>
  <conditionalFormatting sqref="P12">
    <cfRule type="cellIs" priority="1220" dxfId="1000" operator="greaterThan" stopIfTrue="1">
      <formula>0</formula>
    </cfRule>
    <cfRule type="cellIs" priority="1221" dxfId="1001" operator="lessThan" stopIfTrue="1">
      <formula>0</formula>
    </cfRule>
  </conditionalFormatting>
  <conditionalFormatting sqref="U38:AC38">
    <cfRule type="cellIs" priority="1217" dxfId="1000" operator="lessThanOrEqual" stopIfTrue="1">
      <formula>$T38</formula>
    </cfRule>
  </conditionalFormatting>
  <conditionalFormatting sqref="Q12">
    <cfRule type="cellIs" priority="1203" dxfId="1000" operator="greaterThan" stopIfTrue="1">
      <formula>0</formula>
    </cfRule>
    <cfRule type="cellIs" priority="1204" dxfId="1001" operator="lessThan" stopIfTrue="1">
      <formula>0</formula>
    </cfRule>
  </conditionalFormatting>
  <conditionalFormatting sqref="U40:AC40">
    <cfRule type="cellIs" priority="1199" dxfId="1000" operator="lessThanOrEqual" stopIfTrue="1">
      <formula>$T40</formula>
    </cfRule>
  </conditionalFormatting>
  <conditionalFormatting sqref="AD14:AD15">
    <cfRule type="cellIs" priority="1148" dxfId="1000" operator="lessThanOrEqual" stopIfTrue="1">
      <formula>$T14</formula>
    </cfRule>
  </conditionalFormatting>
  <conditionalFormatting sqref="AD30">
    <cfRule type="cellIs" priority="1141" dxfId="1000" operator="lessThanOrEqual" stopIfTrue="1">
      <formula>$T30</formula>
    </cfRule>
  </conditionalFormatting>
  <conditionalFormatting sqref="AD16">
    <cfRule type="cellIs" priority="1147" dxfId="1000" operator="lessThanOrEqual" stopIfTrue="1">
      <formula>$T16</formula>
    </cfRule>
  </conditionalFormatting>
  <conditionalFormatting sqref="AD18">
    <cfRule type="cellIs" priority="1146" dxfId="1000" operator="lessThanOrEqual" stopIfTrue="1">
      <formula>$T18</formula>
    </cfRule>
  </conditionalFormatting>
  <conditionalFormatting sqref="AD20">
    <cfRule type="cellIs" priority="1145" dxfId="1000" operator="lessThanOrEqual" stopIfTrue="1">
      <formula>$T20</formula>
    </cfRule>
  </conditionalFormatting>
  <conditionalFormatting sqref="AD22">
    <cfRule type="cellIs" priority="1144" dxfId="1000" operator="lessThanOrEqual" stopIfTrue="1">
      <formula>$T22</formula>
    </cfRule>
  </conditionalFormatting>
  <conditionalFormatting sqref="AD24">
    <cfRule type="cellIs" priority="1143" dxfId="1000" operator="lessThanOrEqual" stopIfTrue="1">
      <formula>$T24</formula>
    </cfRule>
  </conditionalFormatting>
  <conditionalFormatting sqref="AD28">
    <cfRule type="cellIs" priority="1142" dxfId="1000" operator="lessThanOrEqual" stopIfTrue="1">
      <formula>$T28</formula>
    </cfRule>
  </conditionalFormatting>
  <conditionalFormatting sqref="AD32">
    <cfRule type="cellIs" priority="1140" dxfId="1000" operator="lessThanOrEqual" stopIfTrue="1">
      <formula>$T32</formula>
    </cfRule>
  </conditionalFormatting>
  <conditionalFormatting sqref="AD36">
    <cfRule type="cellIs" priority="1139" dxfId="1000" operator="lessThanOrEqual" stopIfTrue="1">
      <formula>$T36</formula>
    </cfRule>
  </conditionalFormatting>
  <conditionalFormatting sqref="AD42">
    <cfRule type="cellIs" priority="1138" dxfId="1000" operator="lessThanOrEqual" stopIfTrue="1">
      <formula>$T42</formula>
    </cfRule>
  </conditionalFormatting>
  <conditionalFormatting sqref="AD44">
    <cfRule type="cellIs" priority="1137" dxfId="1000" operator="lessThanOrEqual" stopIfTrue="1">
      <formula>$T44</formula>
    </cfRule>
  </conditionalFormatting>
  <conditionalFormatting sqref="AD46">
    <cfRule type="cellIs" priority="1136" dxfId="1000" operator="lessThanOrEqual" stopIfTrue="1">
      <formula>$T46</formula>
    </cfRule>
  </conditionalFormatting>
  <conditionalFormatting sqref="AD26">
    <cfRule type="cellIs" priority="1135" dxfId="1000" operator="lessThanOrEqual" stopIfTrue="1">
      <formula>$T26</formula>
    </cfRule>
  </conditionalFormatting>
  <conditionalFormatting sqref="AD34">
    <cfRule type="cellIs" priority="1134" dxfId="1000" operator="lessThanOrEqual" stopIfTrue="1">
      <formula>$T34</formula>
    </cfRule>
  </conditionalFormatting>
  <conditionalFormatting sqref="AD38">
    <cfRule type="cellIs" priority="1131" dxfId="1000" operator="lessThanOrEqual" stopIfTrue="1">
      <formula>$T38</formula>
    </cfRule>
  </conditionalFormatting>
  <conditionalFormatting sqref="AD40">
    <cfRule type="cellIs" priority="1129" dxfId="1000" operator="lessThanOrEqual" stopIfTrue="1">
      <formula>$T40</formula>
    </cfRule>
  </conditionalFormatting>
  <conditionalFormatting sqref="AI16">
    <cfRule type="cellIs" priority="1125" dxfId="1000" operator="lessThanOrEqual" stopIfTrue="1">
      <formula>$T16</formula>
    </cfRule>
  </conditionalFormatting>
  <conditionalFormatting sqref="T14:T73">
    <cfRule type="cellIs" priority="1069" dxfId="1001" operator="greaterThan" stopIfTrue="1">
      <formula>150</formula>
    </cfRule>
  </conditionalFormatting>
  <conditionalFormatting sqref="R12">
    <cfRule type="cellIs" priority="1067" dxfId="1000" operator="greaterThan" stopIfTrue="1">
      <formula>0</formula>
    </cfRule>
    <cfRule type="cellIs" priority="1068" dxfId="1001" operator="lessThan" stopIfTrue="1">
      <formula>0</formula>
    </cfRule>
  </conditionalFormatting>
  <conditionalFormatting sqref="AF14">
    <cfRule type="cellIs" priority="1061" dxfId="1000" operator="lessThanOrEqual" stopIfTrue="1">
      <formula>$T14</formula>
    </cfRule>
  </conditionalFormatting>
  <conditionalFormatting sqref="AE14">
    <cfRule type="cellIs" priority="1039" dxfId="1000" operator="lessThanOrEqual" stopIfTrue="1">
      <formula>$T14</formula>
    </cfRule>
  </conditionalFormatting>
  <conditionalFormatting sqref="AF16">
    <cfRule type="cellIs" priority="1018" dxfId="1000" operator="lessThanOrEqual" stopIfTrue="1">
      <formula>$T16</formula>
    </cfRule>
  </conditionalFormatting>
  <conditionalFormatting sqref="AE16">
    <cfRule type="cellIs" priority="1017" dxfId="1000" operator="lessThanOrEqual" stopIfTrue="1">
      <formula>$T16</formula>
    </cfRule>
  </conditionalFormatting>
  <conditionalFormatting sqref="AF18">
    <cfRule type="cellIs" priority="1016" dxfId="1000" operator="lessThanOrEqual" stopIfTrue="1">
      <formula>$T18</formula>
    </cfRule>
  </conditionalFormatting>
  <conditionalFormatting sqref="AE18">
    <cfRule type="cellIs" priority="1015" dxfId="1000" operator="lessThanOrEqual" stopIfTrue="1">
      <formula>$T18</formula>
    </cfRule>
  </conditionalFormatting>
  <conditionalFormatting sqref="AF20">
    <cfRule type="cellIs" priority="1014" dxfId="1000" operator="lessThanOrEqual" stopIfTrue="1">
      <formula>$T20</formula>
    </cfRule>
  </conditionalFormatting>
  <conditionalFormatting sqref="AE20">
    <cfRule type="cellIs" priority="1013" dxfId="1000" operator="lessThanOrEqual" stopIfTrue="1">
      <formula>$T20</formula>
    </cfRule>
  </conditionalFormatting>
  <conditionalFormatting sqref="AF22">
    <cfRule type="cellIs" priority="1012" dxfId="1000" operator="lessThanOrEqual" stopIfTrue="1">
      <formula>$T22</formula>
    </cfRule>
  </conditionalFormatting>
  <conditionalFormatting sqref="AE22">
    <cfRule type="cellIs" priority="1011" dxfId="1000" operator="lessThanOrEqual" stopIfTrue="1">
      <formula>$T22</formula>
    </cfRule>
  </conditionalFormatting>
  <conditionalFormatting sqref="AF24">
    <cfRule type="cellIs" priority="1010" dxfId="1000" operator="lessThanOrEqual" stopIfTrue="1">
      <formula>$T24</formula>
    </cfRule>
  </conditionalFormatting>
  <conditionalFormatting sqref="AE24">
    <cfRule type="cellIs" priority="1009" dxfId="1000" operator="lessThanOrEqual" stopIfTrue="1">
      <formula>$T24</formula>
    </cfRule>
  </conditionalFormatting>
  <conditionalFormatting sqref="AF26">
    <cfRule type="cellIs" priority="1008" dxfId="1000" operator="lessThanOrEqual" stopIfTrue="1">
      <formula>$T26</formula>
    </cfRule>
  </conditionalFormatting>
  <conditionalFormatting sqref="AE26">
    <cfRule type="cellIs" priority="1007" dxfId="1000" operator="lessThanOrEqual" stopIfTrue="1">
      <formula>$T26</formula>
    </cfRule>
  </conditionalFormatting>
  <conditionalFormatting sqref="AF28">
    <cfRule type="cellIs" priority="1006" dxfId="1000" operator="lessThanOrEqual" stopIfTrue="1">
      <formula>$T28</formula>
    </cfRule>
  </conditionalFormatting>
  <conditionalFormatting sqref="AE28">
    <cfRule type="cellIs" priority="1005" dxfId="1000" operator="lessThanOrEqual" stopIfTrue="1">
      <formula>$T28</formula>
    </cfRule>
  </conditionalFormatting>
  <conditionalFormatting sqref="AF30">
    <cfRule type="cellIs" priority="1004" dxfId="1000" operator="lessThanOrEqual" stopIfTrue="1">
      <formula>$T30</formula>
    </cfRule>
  </conditionalFormatting>
  <conditionalFormatting sqref="AE30">
    <cfRule type="cellIs" priority="1003" dxfId="1000" operator="lessThanOrEqual" stopIfTrue="1">
      <formula>$T30</formula>
    </cfRule>
  </conditionalFormatting>
  <conditionalFormatting sqref="AF32">
    <cfRule type="cellIs" priority="1002" dxfId="1000" operator="lessThanOrEqual" stopIfTrue="1">
      <formula>$T32</formula>
    </cfRule>
  </conditionalFormatting>
  <conditionalFormatting sqref="AE32">
    <cfRule type="cellIs" priority="1001" dxfId="1000" operator="lessThanOrEqual" stopIfTrue="1">
      <formula>$T32</formula>
    </cfRule>
  </conditionalFormatting>
  <conditionalFormatting sqref="AF34">
    <cfRule type="cellIs" priority="1000" dxfId="1000" operator="lessThanOrEqual" stopIfTrue="1">
      <formula>$T34</formula>
    </cfRule>
  </conditionalFormatting>
  <conditionalFormatting sqref="AE34">
    <cfRule type="cellIs" priority="999" dxfId="1000" operator="lessThanOrEqual" stopIfTrue="1">
      <formula>$T34</formula>
    </cfRule>
  </conditionalFormatting>
  <conditionalFormatting sqref="AF36">
    <cfRule type="cellIs" priority="998" dxfId="1000" operator="lessThanOrEqual" stopIfTrue="1">
      <formula>$T36</formula>
    </cfRule>
  </conditionalFormatting>
  <conditionalFormatting sqref="AE36">
    <cfRule type="cellIs" priority="997" dxfId="1000" operator="lessThanOrEqual" stopIfTrue="1">
      <formula>$T36</formula>
    </cfRule>
  </conditionalFormatting>
  <conditionalFormatting sqref="AF38">
    <cfRule type="cellIs" priority="996" dxfId="1000" operator="lessThanOrEqual" stopIfTrue="1">
      <formula>$T38</formula>
    </cfRule>
  </conditionalFormatting>
  <conditionalFormatting sqref="AE38">
    <cfRule type="cellIs" priority="995" dxfId="1000" operator="lessThanOrEqual" stopIfTrue="1">
      <formula>$T38</formula>
    </cfRule>
  </conditionalFormatting>
  <conditionalFormatting sqref="AF40">
    <cfRule type="cellIs" priority="994" dxfId="1000" operator="lessThanOrEqual" stopIfTrue="1">
      <formula>$T40</formula>
    </cfRule>
  </conditionalFormatting>
  <conditionalFormatting sqref="AE40">
    <cfRule type="cellIs" priority="993" dxfId="1000" operator="lessThanOrEqual" stopIfTrue="1">
      <formula>$T40</formula>
    </cfRule>
  </conditionalFormatting>
  <conditionalFormatting sqref="AF42">
    <cfRule type="cellIs" priority="992" dxfId="1000" operator="lessThanOrEqual" stopIfTrue="1">
      <formula>$T42</formula>
    </cfRule>
  </conditionalFormatting>
  <conditionalFormatting sqref="AE42">
    <cfRule type="cellIs" priority="991" dxfId="1000" operator="lessThanOrEqual" stopIfTrue="1">
      <formula>$T42</formula>
    </cfRule>
  </conditionalFormatting>
  <conditionalFormatting sqref="AF44">
    <cfRule type="cellIs" priority="990" dxfId="1000" operator="lessThanOrEqual" stopIfTrue="1">
      <formula>$T44</formula>
    </cfRule>
  </conditionalFormatting>
  <conditionalFormatting sqref="AE44">
    <cfRule type="cellIs" priority="989" dxfId="1000" operator="lessThanOrEqual" stopIfTrue="1">
      <formula>$T44</formula>
    </cfRule>
  </conditionalFormatting>
  <conditionalFormatting sqref="AF46">
    <cfRule type="cellIs" priority="988" dxfId="1000" operator="lessThanOrEqual" stopIfTrue="1">
      <formula>$T46</formula>
    </cfRule>
  </conditionalFormatting>
  <conditionalFormatting sqref="AE46">
    <cfRule type="cellIs" priority="987" dxfId="1000" operator="lessThanOrEqual" stopIfTrue="1">
      <formula>$T46</formula>
    </cfRule>
  </conditionalFormatting>
  <conditionalFormatting sqref="AF48">
    <cfRule type="cellIs" priority="986" dxfId="1000" operator="lessThanOrEqual" stopIfTrue="1">
      <formula>$T48</formula>
    </cfRule>
  </conditionalFormatting>
  <conditionalFormatting sqref="AE48">
    <cfRule type="cellIs" priority="985" dxfId="1000" operator="lessThanOrEqual" stopIfTrue="1">
      <formula>$T48</formula>
    </cfRule>
  </conditionalFormatting>
  <conditionalFormatting sqref="AF50">
    <cfRule type="cellIs" priority="984" dxfId="1000" operator="lessThanOrEqual" stopIfTrue="1">
      <formula>$T50</formula>
    </cfRule>
  </conditionalFormatting>
  <conditionalFormatting sqref="AE50">
    <cfRule type="cellIs" priority="983" dxfId="1000" operator="lessThanOrEqual" stopIfTrue="1">
      <formula>$T50</formula>
    </cfRule>
  </conditionalFormatting>
  <conditionalFormatting sqref="AF52">
    <cfRule type="cellIs" priority="982" dxfId="1000" operator="lessThanOrEqual" stopIfTrue="1">
      <formula>$T52</formula>
    </cfRule>
  </conditionalFormatting>
  <conditionalFormatting sqref="AE52">
    <cfRule type="cellIs" priority="981" dxfId="1000" operator="lessThanOrEqual" stopIfTrue="1">
      <formula>$T52</formula>
    </cfRule>
  </conditionalFormatting>
  <conditionalFormatting sqref="AF54">
    <cfRule type="cellIs" priority="980" dxfId="1000" operator="lessThanOrEqual" stopIfTrue="1">
      <formula>$T54</formula>
    </cfRule>
  </conditionalFormatting>
  <conditionalFormatting sqref="AE54">
    <cfRule type="cellIs" priority="979" dxfId="1000" operator="lessThanOrEqual" stopIfTrue="1">
      <formula>$T54</formula>
    </cfRule>
  </conditionalFormatting>
  <conditionalFormatting sqref="AF56">
    <cfRule type="cellIs" priority="978" dxfId="1000" operator="lessThanOrEqual" stopIfTrue="1">
      <formula>$T56</formula>
    </cfRule>
  </conditionalFormatting>
  <conditionalFormatting sqref="AE56">
    <cfRule type="cellIs" priority="977" dxfId="1000" operator="lessThanOrEqual" stopIfTrue="1">
      <formula>$T56</formula>
    </cfRule>
  </conditionalFormatting>
  <conditionalFormatting sqref="AF58">
    <cfRule type="cellIs" priority="976" dxfId="1000" operator="lessThanOrEqual" stopIfTrue="1">
      <formula>$T58</formula>
    </cfRule>
  </conditionalFormatting>
  <conditionalFormatting sqref="AE58">
    <cfRule type="cellIs" priority="975" dxfId="1000" operator="lessThanOrEqual" stopIfTrue="1">
      <formula>$T58</formula>
    </cfRule>
  </conditionalFormatting>
  <conditionalFormatting sqref="AF60">
    <cfRule type="cellIs" priority="974" dxfId="1000" operator="lessThanOrEqual" stopIfTrue="1">
      <formula>$T60</formula>
    </cfRule>
  </conditionalFormatting>
  <conditionalFormatting sqref="AE60">
    <cfRule type="cellIs" priority="973" dxfId="1000" operator="lessThanOrEqual" stopIfTrue="1">
      <formula>$T60</formula>
    </cfRule>
  </conditionalFormatting>
  <conditionalFormatting sqref="AF62">
    <cfRule type="cellIs" priority="972" dxfId="1000" operator="lessThanOrEqual" stopIfTrue="1">
      <formula>$T62</formula>
    </cfRule>
  </conditionalFormatting>
  <conditionalFormatting sqref="AE62">
    <cfRule type="cellIs" priority="971" dxfId="1000" operator="lessThanOrEqual" stopIfTrue="1">
      <formula>$T62</formula>
    </cfRule>
  </conditionalFormatting>
  <conditionalFormatting sqref="AF64">
    <cfRule type="cellIs" priority="970" dxfId="1000" operator="lessThanOrEqual" stopIfTrue="1">
      <formula>$T64</formula>
    </cfRule>
  </conditionalFormatting>
  <conditionalFormatting sqref="AE64">
    <cfRule type="cellIs" priority="969" dxfId="1000" operator="lessThanOrEqual" stopIfTrue="1">
      <formula>$T64</formula>
    </cfRule>
  </conditionalFormatting>
  <conditionalFormatting sqref="AF66">
    <cfRule type="cellIs" priority="968" dxfId="1000" operator="lessThanOrEqual" stopIfTrue="1">
      <formula>$T66</formula>
    </cfRule>
  </conditionalFormatting>
  <conditionalFormatting sqref="AE66">
    <cfRule type="cellIs" priority="967" dxfId="1000" operator="lessThanOrEqual" stopIfTrue="1">
      <formula>$T66</formula>
    </cfRule>
  </conditionalFormatting>
  <conditionalFormatting sqref="AF68">
    <cfRule type="cellIs" priority="966" dxfId="1000" operator="lessThanOrEqual" stopIfTrue="1">
      <formula>$T68</formula>
    </cfRule>
  </conditionalFormatting>
  <conditionalFormatting sqref="AE68">
    <cfRule type="cellIs" priority="965" dxfId="1000" operator="lessThanOrEqual" stopIfTrue="1">
      <formula>$T68</formula>
    </cfRule>
  </conditionalFormatting>
  <conditionalFormatting sqref="AF70">
    <cfRule type="cellIs" priority="964" dxfId="1000" operator="lessThanOrEqual" stopIfTrue="1">
      <formula>$T70</formula>
    </cfRule>
  </conditionalFormatting>
  <conditionalFormatting sqref="AE70">
    <cfRule type="cellIs" priority="963" dxfId="1000" operator="lessThanOrEqual" stopIfTrue="1">
      <formula>$T70</formula>
    </cfRule>
  </conditionalFormatting>
  <conditionalFormatting sqref="AF72">
    <cfRule type="cellIs" priority="962" dxfId="1000" operator="lessThanOrEqual" stopIfTrue="1">
      <formula>$T72</formula>
    </cfRule>
  </conditionalFormatting>
  <conditionalFormatting sqref="AE72">
    <cfRule type="cellIs" priority="961" dxfId="1000" operator="lessThanOrEqual" stopIfTrue="1">
      <formula>$T72</formula>
    </cfRule>
  </conditionalFormatting>
  <conditionalFormatting sqref="U15:V15">
    <cfRule type="cellIs" priority="754" dxfId="1000" operator="lessThanOrEqual" stopIfTrue="1">
      <formula>$T15</formula>
    </cfRule>
  </conditionalFormatting>
  <conditionalFormatting sqref="W17 Y17:Z17 AB17:AC17">
    <cfRule type="cellIs" priority="753" dxfId="1000" operator="lessThanOrEqual" stopIfTrue="1">
      <formula>$T17</formula>
    </cfRule>
  </conditionalFormatting>
  <conditionalFormatting sqref="X17">
    <cfRule type="cellIs" priority="752" dxfId="1000" operator="lessThanOrEqual" stopIfTrue="1">
      <formula>$T17</formula>
    </cfRule>
  </conditionalFormatting>
  <conditionalFormatting sqref="AA17">
    <cfRule type="cellIs" priority="751" dxfId="1000" operator="lessThanOrEqual" stopIfTrue="1">
      <formula>$T17</formula>
    </cfRule>
  </conditionalFormatting>
  <conditionalFormatting sqref="AD17">
    <cfRule type="cellIs" priority="750" dxfId="1000" operator="lessThanOrEqual" stopIfTrue="1">
      <formula>$T17</formula>
    </cfRule>
  </conditionalFormatting>
  <conditionalFormatting sqref="AE17:AF17">
    <cfRule type="cellIs" priority="748" dxfId="1000" operator="lessThanOrEqual" stopIfTrue="1">
      <formula>$T17</formula>
    </cfRule>
  </conditionalFormatting>
  <conditionalFormatting sqref="U17:V17">
    <cfRule type="cellIs" priority="747" dxfId="1000" operator="lessThanOrEqual" stopIfTrue="1">
      <formula>$T17</formula>
    </cfRule>
  </conditionalFormatting>
  <conditionalFormatting sqref="W19 Y19:Z19 AB19:AC19">
    <cfRule type="cellIs" priority="746" dxfId="1000" operator="lessThanOrEqual" stopIfTrue="1">
      <formula>$T19</formula>
    </cfRule>
  </conditionalFormatting>
  <conditionalFormatting sqref="X19">
    <cfRule type="cellIs" priority="745" dxfId="1000" operator="lessThanOrEqual" stopIfTrue="1">
      <formula>$T19</formula>
    </cfRule>
  </conditionalFormatting>
  <conditionalFormatting sqref="AA19">
    <cfRule type="cellIs" priority="744" dxfId="1000" operator="lessThanOrEqual" stopIfTrue="1">
      <formula>$T19</formula>
    </cfRule>
  </conditionalFormatting>
  <conditionalFormatting sqref="AD19">
    <cfRule type="cellIs" priority="743" dxfId="1000" operator="lessThanOrEqual" stopIfTrue="1">
      <formula>$T19</formula>
    </cfRule>
  </conditionalFormatting>
  <conditionalFormatting sqref="U19:V19">
    <cfRule type="cellIs" priority="740" dxfId="1000" operator="lessThanOrEqual" stopIfTrue="1">
      <formula>$T19</formula>
    </cfRule>
  </conditionalFormatting>
  <conditionalFormatting sqref="W21 Y21:Z21 AB21:AC21">
    <cfRule type="cellIs" priority="739" dxfId="1000" operator="lessThanOrEqual" stopIfTrue="1">
      <formula>$T21</formula>
    </cfRule>
  </conditionalFormatting>
  <conditionalFormatting sqref="X21">
    <cfRule type="cellIs" priority="738" dxfId="1000" operator="lessThanOrEqual" stopIfTrue="1">
      <formula>$T21</formula>
    </cfRule>
  </conditionalFormatting>
  <conditionalFormatting sqref="AA21">
    <cfRule type="cellIs" priority="737" dxfId="1000" operator="lessThanOrEqual" stopIfTrue="1">
      <formula>$T21</formula>
    </cfRule>
  </conditionalFormatting>
  <conditionalFormatting sqref="AD21">
    <cfRule type="cellIs" priority="736" dxfId="1000" operator="lessThanOrEqual" stopIfTrue="1">
      <formula>$T21</formula>
    </cfRule>
  </conditionalFormatting>
  <conditionalFormatting sqref="U21:V21">
    <cfRule type="cellIs" priority="733" dxfId="1000" operator="lessThanOrEqual" stopIfTrue="1">
      <formula>$T21</formula>
    </cfRule>
  </conditionalFormatting>
  <conditionalFormatting sqref="W23 Y23:Z23 AB23:AC23">
    <cfRule type="cellIs" priority="732" dxfId="1000" operator="lessThanOrEqual" stopIfTrue="1">
      <formula>$T23</formula>
    </cfRule>
  </conditionalFormatting>
  <conditionalFormatting sqref="X23">
    <cfRule type="cellIs" priority="731" dxfId="1000" operator="lessThanOrEqual" stopIfTrue="1">
      <formula>$T23</formula>
    </cfRule>
  </conditionalFormatting>
  <conditionalFormatting sqref="AA23">
    <cfRule type="cellIs" priority="730" dxfId="1000" operator="lessThanOrEqual" stopIfTrue="1">
      <formula>$T23</formula>
    </cfRule>
  </conditionalFormatting>
  <conditionalFormatting sqref="AD23">
    <cfRule type="cellIs" priority="729" dxfId="1000" operator="lessThanOrEqual" stopIfTrue="1">
      <formula>$T23</formula>
    </cfRule>
  </conditionalFormatting>
  <conditionalFormatting sqref="U23:V23">
    <cfRule type="cellIs" priority="726" dxfId="1000" operator="lessThanOrEqual" stopIfTrue="1">
      <formula>$T23</formula>
    </cfRule>
  </conditionalFormatting>
  <conditionalFormatting sqref="W25 Y25:Z25 AB25:AC25">
    <cfRule type="cellIs" priority="725" dxfId="1000" operator="lessThanOrEqual" stopIfTrue="1">
      <formula>$T25</formula>
    </cfRule>
  </conditionalFormatting>
  <conditionalFormatting sqref="X25">
    <cfRule type="cellIs" priority="724" dxfId="1000" operator="lessThanOrEqual" stopIfTrue="1">
      <formula>$T25</formula>
    </cfRule>
  </conditionalFormatting>
  <conditionalFormatting sqref="AA25">
    <cfRule type="cellIs" priority="723" dxfId="1000" operator="lessThanOrEqual" stopIfTrue="1">
      <formula>$T25</formula>
    </cfRule>
  </conditionalFormatting>
  <conditionalFormatting sqref="AD25">
    <cfRule type="cellIs" priority="722" dxfId="1000" operator="lessThanOrEqual" stopIfTrue="1">
      <formula>$T25</formula>
    </cfRule>
  </conditionalFormatting>
  <conditionalFormatting sqref="U25:V25">
    <cfRule type="cellIs" priority="719" dxfId="1000" operator="lessThanOrEqual" stopIfTrue="1">
      <formula>$T25</formula>
    </cfRule>
  </conditionalFormatting>
  <conditionalFormatting sqref="W27 Y27:Z27 AB27:AC27">
    <cfRule type="cellIs" priority="718" dxfId="1000" operator="lessThanOrEqual" stopIfTrue="1">
      <formula>$T27</formula>
    </cfRule>
  </conditionalFormatting>
  <conditionalFormatting sqref="X27">
    <cfRule type="cellIs" priority="717" dxfId="1000" operator="lessThanOrEqual" stopIfTrue="1">
      <formula>$T27</formula>
    </cfRule>
  </conditionalFormatting>
  <conditionalFormatting sqref="AA27">
    <cfRule type="cellIs" priority="716" dxfId="1000" operator="lessThanOrEqual" stopIfTrue="1">
      <formula>$T27</formula>
    </cfRule>
  </conditionalFormatting>
  <conditionalFormatting sqref="AD27">
    <cfRule type="cellIs" priority="715" dxfId="1000" operator="lessThanOrEqual" stopIfTrue="1">
      <formula>$T27</formula>
    </cfRule>
  </conditionalFormatting>
  <conditionalFormatting sqref="U27:V27">
    <cfRule type="cellIs" priority="712" dxfId="1000" operator="lessThanOrEqual" stopIfTrue="1">
      <formula>$T27</formula>
    </cfRule>
  </conditionalFormatting>
  <conditionalFormatting sqref="W29 Y29:Z29 AB29:AC29">
    <cfRule type="cellIs" priority="711" dxfId="1000" operator="lessThanOrEqual" stopIfTrue="1">
      <formula>$T29</formula>
    </cfRule>
  </conditionalFormatting>
  <conditionalFormatting sqref="X29">
    <cfRule type="cellIs" priority="710" dxfId="1000" operator="lessThanOrEqual" stopIfTrue="1">
      <formula>$T29</formula>
    </cfRule>
  </conditionalFormatting>
  <conditionalFormatting sqref="AA29">
    <cfRule type="cellIs" priority="709" dxfId="1000" operator="lessThanOrEqual" stopIfTrue="1">
      <formula>$T29</formula>
    </cfRule>
  </conditionalFormatting>
  <conditionalFormatting sqref="AD29">
    <cfRule type="cellIs" priority="708" dxfId="1000" operator="lessThanOrEqual" stopIfTrue="1">
      <formula>$T29</formula>
    </cfRule>
  </conditionalFormatting>
  <conditionalFormatting sqref="U29:V29">
    <cfRule type="cellIs" priority="705" dxfId="1000" operator="lessThanOrEqual" stopIfTrue="1">
      <formula>$T29</formula>
    </cfRule>
  </conditionalFormatting>
  <conditionalFormatting sqref="Z31 AB31:AC31">
    <cfRule type="cellIs" priority="704" dxfId="1000" operator="lessThanOrEqual" stopIfTrue="1">
      <formula>$T31</formula>
    </cfRule>
  </conditionalFormatting>
  <conditionalFormatting sqref="X31">
    <cfRule type="cellIs" priority="703" dxfId="1000" operator="lessThanOrEqual" stopIfTrue="1">
      <formula>$T31</formula>
    </cfRule>
  </conditionalFormatting>
  <conditionalFormatting sqref="AD31">
    <cfRule type="cellIs" priority="701" dxfId="1000" operator="lessThanOrEqual" stopIfTrue="1">
      <formula>$T31</formula>
    </cfRule>
  </conditionalFormatting>
  <conditionalFormatting sqref="U31:V31">
    <cfRule type="cellIs" priority="698" dxfId="1000" operator="lessThanOrEqual" stopIfTrue="1">
      <formula>$T31</formula>
    </cfRule>
  </conditionalFormatting>
  <conditionalFormatting sqref="W33 Y33:Z33 AB33:AC33">
    <cfRule type="cellIs" priority="697" dxfId="1000" operator="lessThanOrEqual" stopIfTrue="1">
      <formula>$T33</formula>
    </cfRule>
  </conditionalFormatting>
  <conditionalFormatting sqref="X33">
    <cfRule type="cellIs" priority="696" dxfId="1000" operator="lessThanOrEqual" stopIfTrue="1">
      <formula>$T33</formula>
    </cfRule>
  </conditionalFormatting>
  <conditionalFormatting sqref="AA33">
    <cfRule type="cellIs" priority="695" dxfId="1000" operator="lessThanOrEqual" stopIfTrue="1">
      <formula>$T33</formula>
    </cfRule>
  </conditionalFormatting>
  <conditionalFormatting sqref="AD33">
    <cfRule type="cellIs" priority="694" dxfId="1000" operator="lessThanOrEqual" stopIfTrue="1">
      <formula>$T33</formula>
    </cfRule>
  </conditionalFormatting>
  <conditionalFormatting sqref="U33:V33">
    <cfRule type="cellIs" priority="691" dxfId="1000" operator="lessThanOrEqual" stopIfTrue="1">
      <formula>$T33</formula>
    </cfRule>
  </conditionalFormatting>
  <conditionalFormatting sqref="W35 Y35:Z35 AB35:AC35">
    <cfRule type="cellIs" priority="690" dxfId="1000" operator="lessThanOrEqual" stopIfTrue="1">
      <formula>$T35</formula>
    </cfRule>
  </conditionalFormatting>
  <conditionalFormatting sqref="X35">
    <cfRule type="cellIs" priority="689" dxfId="1000" operator="lessThanOrEqual" stopIfTrue="1">
      <formula>$T35</formula>
    </cfRule>
  </conditionalFormatting>
  <conditionalFormatting sqref="AA35">
    <cfRule type="cellIs" priority="688" dxfId="1000" operator="lessThanOrEqual" stopIfTrue="1">
      <formula>$T35</formula>
    </cfRule>
  </conditionalFormatting>
  <conditionalFormatting sqref="AD35">
    <cfRule type="cellIs" priority="687" dxfId="1000" operator="lessThanOrEqual" stopIfTrue="1">
      <formula>$T35</formula>
    </cfRule>
  </conditionalFormatting>
  <conditionalFormatting sqref="U35:V35">
    <cfRule type="cellIs" priority="684" dxfId="1000" operator="lessThanOrEqual" stopIfTrue="1">
      <formula>$T35</formula>
    </cfRule>
  </conditionalFormatting>
  <conditionalFormatting sqref="W37 Y37:Z37 AB37:AC37">
    <cfRule type="cellIs" priority="683" dxfId="1000" operator="lessThanOrEqual" stopIfTrue="1">
      <formula>$T37</formula>
    </cfRule>
  </conditionalFormatting>
  <conditionalFormatting sqref="X37">
    <cfRule type="cellIs" priority="682" dxfId="1000" operator="lessThanOrEqual" stopIfTrue="1">
      <formula>$T37</formula>
    </cfRule>
  </conditionalFormatting>
  <conditionalFormatting sqref="AA37">
    <cfRule type="cellIs" priority="681" dxfId="1000" operator="lessThanOrEqual" stopIfTrue="1">
      <formula>$T37</formula>
    </cfRule>
  </conditionalFormatting>
  <conditionalFormatting sqref="AD37">
    <cfRule type="cellIs" priority="680" dxfId="1000" operator="lessThanOrEqual" stopIfTrue="1">
      <formula>$T37</formula>
    </cfRule>
  </conditionalFormatting>
  <conditionalFormatting sqref="U37:V37">
    <cfRule type="cellIs" priority="677" dxfId="1000" operator="lessThanOrEqual" stopIfTrue="1">
      <formula>$T37</formula>
    </cfRule>
  </conditionalFormatting>
  <conditionalFormatting sqref="W39 Y39:Z39 AB39:AC39">
    <cfRule type="cellIs" priority="676" dxfId="1000" operator="lessThanOrEqual" stopIfTrue="1">
      <formula>$T39</formula>
    </cfRule>
  </conditionalFormatting>
  <conditionalFormatting sqref="X39">
    <cfRule type="cellIs" priority="675" dxfId="1000" operator="lessThanOrEqual" stopIfTrue="1">
      <formula>$T39</formula>
    </cfRule>
  </conditionalFormatting>
  <conditionalFormatting sqref="AA39">
    <cfRule type="cellIs" priority="674" dxfId="1000" operator="lessThanOrEqual" stopIfTrue="1">
      <formula>$T39</formula>
    </cfRule>
  </conditionalFormatting>
  <conditionalFormatting sqref="AD39">
    <cfRule type="cellIs" priority="673" dxfId="1000" operator="lessThanOrEqual" stopIfTrue="1">
      <formula>$T39</formula>
    </cfRule>
  </conditionalFormatting>
  <conditionalFormatting sqref="V39">
    <cfRule type="cellIs" priority="670" dxfId="1000" operator="lessThanOrEqual" stopIfTrue="1">
      <formula>$T39</formula>
    </cfRule>
  </conditionalFormatting>
  <conditionalFormatting sqref="W41 Y41:Z41 AB41:AC41">
    <cfRule type="cellIs" priority="669" dxfId="1000" operator="lessThanOrEqual" stopIfTrue="1">
      <formula>$T41</formula>
    </cfRule>
  </conditionalFormatting>
  <conditionalFormatting sqref="X41">
    <cfRule type="cellIs" priority="668" dxfId="1000" operator="lessThanOrEqual" stopIfTrue="1">
      <formula>$T41</formula>
    </cfRule>
  </conditionalFormatting>
  <conditionalFormatting sqref="AA41">
    <cfRule type="cellIs" priority="667" dxfId="1000" operator="lessThanOrEqual" stopIfTrue="1">
      <formula>$T41</formula>
    </cfRule>
  </conditionalFormatting>
  <conditionalFormatting sqref="AD41">
    <cfRule type="cellIs" priority="666" dxfId="1000" operator="lessThanOrEqual" stopIfTrue="1">
      <formula>$T41</formula>
    </cfRule>
  </conditionalFormatting>
  <conditionalFormatting sqref="U41:V41">
    <cfRule type="cellIs" priority="663" dxfId="1000" operator="lessThanOrEqual" stopIfTrue="1">
      <formula>$T41</formula>
    </cfRule>
  </conditionalFormatting>
  <conditionalFormatting sqref="W43 Y43:Z43 AB43:AC43">
    <cfRule type="cellIs" priority="662" dxfId="1000" operator="lessThanOrEqual" stopIfTrue="1">
      <formula>$T43</formula>
    </cfRule>
  </conditionalFormatting>
  <conditionalFormatting sqref="X43">
    <cfRule type="cellIs" priority="661" dxfId="1000" operator="lessThanOrEqual" stopIfTrue="1">
      <formula>$T43</formula>
    </cfRule>
  </conditionalFormatting>
  <conditionalFormatting sqref="AA43">
    <cfRule type="cellIs" priority="660" dxfId="1000" operator="lessThanOrEqual" stopIfTrue="1">
      <formula>$T43</formula>
    </cfRule>
  </conditionalFormatting>
  <conditionalFormatting sqref="AD43">
    <cfRule type="cellIs" priority="659" dxfId="1000" operator="lessThanOrEqual" stopIfTrue="1">
      <formula>$T43</formula>
    </cfRule>
  </conditionalFormatting>
  <conditionalFormatting sqref="U43:V43">
    <cfRule type="cellIs" priority="656" dxfId="1000" operator="lessThanOrEqual" stopIfTrue="1">
      <formula>$T43</formula>
    </cfRule>
  </conditionalFormatting>
  <conditionalFormatting sqref="W45 Y45:Z45 AB45:AC45">
    <cfRule type="cellIs" priority="655" dxfId="1000" operator="lessThanOrEqual" stopIfTrue="1">
      <formula>$T45</formula>
    </cfRule>
  </conditionalFormatting>
  <conditionalFormatting sqref="X45">
    <cfRule type="cellIs" priority="654" dxfId="1000" operator="lessThanOrEqual" stopIfTrue="1">
      <formula>$T45</formula>
    </cfRule>
  </conditionalFormatting>
  <conditionalFormatting sqref="AA45">
    <cfRule type="cellIs" priority="653" dxfId="1000" operator="lessThanOrEqual" stopIfTrue="1">
      <formula>$T45</formula>
    </cfRule>
  </conditionalFormatting>
  <conditionalFormatting sqref="AD45">
    <cfRule type="cellIs" priority="652" dxfId="1000" operator="lessThanOrEqual" stopIfTrue="1">
      <formula>$T45</formula>
    </cfRule>
  </conditionalFormatting>
  <conditionalFormatting sqref="U45:V45">
    <cfRule type="cellIs" priority="649" dxfId="1000" operator="lessThanOrEqual" stopIfTrue="1">
      <formula>$T45</formula>
    </cfRule>
  </conditionalFormatting>
  <conditionalFormatting sqref="W47 Y47:Z47 AB47:AC47">
    <cfRule type="cellIs" priority="648" dxfId="1000" operator="lessThanOrEqual" stopIfTrue="1">
      <formula>$T47</formula>
    </cfRule>
  </conditionalFormatting>
  <conditionalFormatting sqref="X47">
    <cfRule type="cellIs" priority="647" dxfId="1000" operator="lessThanOrEqual" stopIfTrue="1">
      <formula>$T47</formula>
    </cfRule>
  </conditionalFormatting>
  <conditionalFormatting sqref="AA47">
    <cfRule type="cellIs" priority="646" dxfId="1000" operator="lessThanOrEqual" stopIfTrue="1">
      <formula>$T47</formula>
    </cfRule>
  </conditionalFormatting>
  <conditionalFormatting sqref="AD47">
    <cfRule type="cellIs" priority="645" dxfId="1000" operator="lessThanOrEqual" stopIfTrue="1">
      <formula>$T47</formula>
    </cfRule>
  </conditionalFormatting>
  <conditionalFormatting sqref="U47:V47">
    <cfRule type="cellIs" priority="642" dxfId="1000" operator="lessThanOrEqual" stopIfTrue="1">
      <formula>$T47</formula>
    </cfRule>
  </conditionalFormatting>
  <conditionalFormatting sqref="Z49 AB49:AC49">
    <cfRule type="cellIs" priority="641" dxfId="1000" operator="lessThanOrEqual" stopIfTrue="1">
      <formula>$T49</formula>
    </cfRule>
  </conditionalFormatting>
  <conditionalFormatting sqref="X49">
    <cfRule type="cellIs" priority="640" dxfId="1000" operator="lessThanOrEqual" stopIfTrue="1">
      <formula>$T49</formula>
    </cfRule>
  </conditionalFormatting>
  <conditionalFormatting sqref="AD49">
    <cfRule type="cellIs" priority="638" dxfId="1000" operator="lessThanOrEqual" stopIfTrue="1">
      <formula>$T49</formula>
    </cfRule>
  </conditionalFormatting>
  <conditionalFormatting sqref="U49:V49">
    <cfRule type="cellIs" priority="635" dxfId="1000" operator="lessThanOrEqual" stopIfTrue="1">
      <formula>$T49</formula>
    </cfRule>
  </conditionalFormatting>
  <conditionalFormatting sqref="W51 Y51:Z51 AB51:AC51">
    <cfRule type="cellIs" priority="634" dxfId="1000" operator="lessThanOrEqual" stopIfTrue="1">
      <formula>$T51</formula>
    </cfRule>
  </conditionalFormatting>
  <conditionalFormatting sqref="X51">
    <cfRule type="cellIs" priority="633" dxfId="1000" operator="lessThanOrEqual" stopIfTrue="1">
      <formula>$T51</formula>
    </cfRule>
  </conditionalFormatting>
  <conditionalFormatting sqref="AA51">
    <cfRule type="cellIs" priority="632" dxfId="1000" operator="lessThanOrEqual" stopIfTrue="1">
      <formula>$T51</formula>
    </cfRule>
  </conditionalFormatting>
  <conditionalFormatting sqref="AD51">
    <cfRule type="cellIs" priority="631" dxfId="1000" operator="lessThanOrEqual" stopIfTrue="1">
      <formula>$T51</formula>
    </cfRule>
  </conditionalFormatting>
  <conditionalFormatting sqref="U51:V51">
    <cfRule type="cellIs" priority="628" dxfId="1000" operator="lessThanOrEqual" stopIfTrue="1">
      <formula>$T51</formula>
    </cfRule>
  </conditionalFormatting>
  <conditionalFormatting sqref="W53 Y53:Z53 AB53:AC53">
    <cfRule type="cellIs" priority="627" dxfId="1000" operator="lessThanOrEqual" stopIfTrue="1">
      <formula>$T53</formula>
    </cfRule>
  </conditionalFormatting>
  <conditionalFormatting sqref="X53">
    <cfRule type="cellIs" priority="626" dxfId="1000" operator="lessThanOrEqual" stopIfTrue="1">
      <formula>$T53</formula>
    </cfRule>
  </conditionalFormatting>
  <conditionalFormatting sqref="AA53">
    <cfRule type="cellIs" priority="625" dxfId="1000" operator="lessThanOrEqual" stopIfTrue="1">
      <formula>$T53</formula>
    </cfRule>
  </conditionalFormatting>
  <conditionalFormatting sqref="AD53">
    <cfRule type="cellIs" priority="624" dxfId="1000" operator="lessThanOrEqual" stopIfTrue="1">
      <formula>$T53</formula>
    </cfRule>
  </conditionalFormatting>
  <conditionalFormatting sqref="U53:V53">
    <cfRule type="cellIs" priority="621" dxfId="1000" operator="lessThanOrEqual" stopIfTrue="1">
      <formula>$T53</formula>
    </cfRule>
  </conditionalFormatting>
  <conditionalFormatting sqref="W55 Y55:Z55 AB55:AC55">
    <cfRule type="cellIs" priority="620" dxfId="1000" operator="lessThanOrEqual" stopIfTrue="1">
      <formula>$T55</formula>
    </cfRule>
  </conditionalFormatting>
  <conditionalFormatting sqref="X55">
    <cfRule type="cellIs" priority="619" dxfId="1000" operator="lessThanOrEqual" stopIfTrue="1">
      <formula>$T55</formula>
    </cfRule>
  </conditionalFormatting>
  <conditionalFormatting sqref="AA55">
    <cfRule type="cellIs" priority="618" dxfId="1000" operator="lessThanOrEqual" stopIfTrue="1">
      <formula>$T55</formula>
    </cfRule>
  </conditionalFormatting>
  <conditionalFormatting sqref="AD55">
    <cfRule type="cellIs" priority="617" dxfId="1000" operator="lessThanOrEqual" stopIfTrue="1">
      <formula>$T55</formula>
    </cfRule>
  </conditionalFormatting>
  <conditionalFormatting sqref="U55:V55">
    <cfRule type="cellIs" priority="614" dxfId="1000" operator="lessThanOrEqual" stopIfTrue="1">
      <formula>$T55</formula>
    </cfRule>
  </conditionalFormatting>
  <conditionalFormatting sqref="W57 AB57:AC57 Y57:Z57">
    <cfRule type="cellIs" priority="613" dxfId="1000" operator="lessThanOrEqual" stopIfTrue="1">
      <formula>$T57</formula>
    </cfRule>
  </conditionalFormatting>
  <conditionalFormatting sqref="X57">
    <cfRule type="cellIs" priority="612" dxfId="1000" operator="lessThanOrEqual" stopIfTrue="1">
      <formula>$T57</formula>
    </cfRule>
  </conditionalFormatting>
  <conditionalFormatting sqref="AA57">
    <cfRule type="cellIs" priority="611" dxfId="1000" operator="lessThanOrEqual" stopIfTrue="1">
      <formula>$T57</formula>
    </cfRule>
  </conditionalFormatting>
  <conditionalFormatting sqref="AD57">
    <cfRule type="cellIs" priority="610" dxfId="1000" operator="lessThanOrEqual" stopIfTrue="1">
      <formula>$T57</formula>
    </cfRule>
  </conditionalFormatting>
  <conditionalFormatting sqref="U57:V57">
    <cfRule type="cellIs" priority="607" dxfId="1000" operator="lessThanOrEqual" stopIfTrue="1">
      <formula>$T57</formula>
    </cfRule>
  </conditionalFormatting>
  <conditionalFormatting sqref="W59 Y59:Z59 AB59:AC59">
    <cfRule type="cellIs" priority="606" dxfId="1000" operator="lessThanOrEqual" stopIfTrue="1">
      <formula>$T59</formula>
    </cfRule>
  </conditionalFormatting>
  <conditionalFormatting sqref="X59">
    <cfRule type="cellIs" priority="605" dxfId="1000" operator="lessThanOrEqual" stopIfTrue="1">
      <formula>$T59</formula>
    </cfRule>
  </conditionalFormatting>
  <conditionalFormatting sqref="AA59">
    <cfRule type="cellIs" priority="604" dxfId="1000" operator="lessThanOrEqual" stopIfTrue="1">
      <formula>$T59</formula>
    </cfRule>
  </conditionalFormatting>
  <conditionalFormatting sqref="AD59">
    <cfRule type="cellIs" priority="603" dxfId="1000" operator="lessThanOrEqual" stopIfTrue="1">
      <formula>$T59</formula>
    </cfRule>
  </conditionalFormatting>
  <conditionalFormatting sqref="U59:V59">
    <cfRule type="cellIs" priority="600" dxfId="1000" operator="lessThanOrEqual" stopIfTrue="1">
      <formula>$T59</formula>
    </cfRule>
  </conditionalFormatting>
  <conditionalFormatting sqref="W61 Y61:Z61 AB61:AC61">
    <cfRule type="cellIs" priority="599" dxfId="1000" operator="lessThanOrEqual" stopIfTrue="1">
      <formula>$T61</formula>
    </cfRule>
  </conditionalFormatting>
  <conditionalFormatting sqref="X61">
    <cfRule type="cellIs" priority="598" dxfId="1000" operator="lessThanOrEqual" stopIfTrue="1">
      <formula>$T61</formula>
    </cfRule>
  </conditionalFormatting>
  <conditionalFormatting sqref="AA61">
    <cfRule type="cellIs" priority="597" dxfId="1000" operator="lessThanOrEqual" stopIfTrue="1">
      <formula>$T61</formula>
    </cfRule>
  </conditionalFormatting>
  <conditionalFormatting sqref="AD61">
    <cfRule type="cellIs" priority="596" dxfId="1000" operator="lessThanOrEqual" stopIfTrue="1">
      <formula>$T61</formula>
    </cfRule>
  </conditionalFormatting>
  <conditionalFormatting sqref="U61:V61">
    <cfRule type="cellIs" priority="593" dxfId="1000" operator="lessThanOrEqual" stopIfTrue="1">
      <formula>$T61</formula>
    </cfRule>
  </conditionalFormatting>
  <conditionalFormatting sqref="W63 Y63:Z63 AB63:AC63">
    <cfRule type="cellIs" priority="592" dxfId="1000" operator="lessThanOrEqual" stopIfTrue="1">
      <formula>$T63</formula>
    </cfRule>
  </conditionalFormatting>
  <conditionalFormatting sqref="X63">
    <cfRule type="cellIs" priority="591" dxfId="1000" operator="lessThanOrEqual" stopIfTrue="1">
      <formula>$T63</formula>
    </cfRule>
  </conditionalFormatting>
  <conditionalFormatting sqref="AA63">
    <cfRule type="cellIs" priority="590" dxfId="1000" operator="lessThanOrEqual" stopIfTrue="1">
      <formula>$T63</formula>
    </cfRule>
  </conditionalFormatting>
  <conditionalFormatting sqref="AD63">
    <cfRule type="cellIs" priority="589" dxfId="1000" operator="lessThanOrEqual" stopIfTrue="1">
      <formula>$T63</formula>
    </cfRule>
  </conditionalFormatting>
  <conditionalFormatting sqref="U63:V63">
    <cfRule type="cellIs" priority="586" dxfId="1000" operator="lessThanOrEqual" stopIfTrue="1">
      <formula>$T63</formula>
    </cfRule>
  </conditionalFormatting>
  <conditionalFormatting sqref="W65 Y65:Z65 AB65:AC65">
    <cfRule type="cellIs" priority="585" dxfId="1000" operator="lessThanOrEqual" stopIfTrue="1">
      <formula>$T65</formula>
    </cfRule>
  </conditionalFormatting>
  <conditionalFormatting sqref="X65">
    <cfRule type="cellIs" priority="584" dxfId="1000" operator="lessThanOrEqual" stopIfTrue="1">
      <formula>$T65</formula>
    </cfRule>
  </conditionalFormatting>
  <conditionalFormatting sqref="AA65">
    <cfRule type="cellIs" priority="583" dxfId="1000" operator="lessThanOrEqual" stopIfTrue="1">
      <formula>$T65</formula>
    </cfRule>
  </conditionalFormatting>
  <conditionalFormatting sqref="AD65">
    <cfRule type="cellIs" priority="582" dxfId="1000" operator="lessThanOrEqual" stopIfTrue="1">
      <formula>$T65</formula>
    </cfRule>
  </conditionalFormatting>
  <conditionalFormatting sqref="U65:V65">
    <cfRule type="cellIs" priority="579" dxfId="1000" operator="lessThanOrEqual" stopIfTrue="1">
      <formula>$T65</formula>
    </cfRule>
  </conditionalFormatting>
  <conditionalFormatting sqref="W67 Y67:Z67 AB67:AC67">
    <cfRule type="cellIs" priority="578" dxfId="1000" operator="lessThanOrEqual" stopIfTrue="1">
      <formula>$T67</formula>
    </cfRule>
  </conditionalFormatting>
  <conditionalFormatting sqref="X67">
    <cfRule type="cellIs" priority="577" dxfId="1000" operator="lessThanOrEqual" stopIfTrue="1">
      <formula>$T67</formula>
    </cfRule>
  </conditionalFormatting>
  <conditionalFormatting sqref="AA67">
    <cfRule type="cellIs" priority="576" dxfId="1000" operator="lessThanOrEqual" stopIfTrue="1">
      <formula>$T67</formula>
    </cfRule>
  </conditionalFormatting>
  <conditionalFormatting sqref="AD67">
    <cfRule type="cellIs" priority="575" dxfId="1000" operator="lessThanOrEqual" stopIfTrue="1">
      <formula>$T67</formula>
    </cfRule>
  </conditionalFormatting>
  <conditionalFormatting sqref="U67:V67">
    <cfRule type="cellIs" priority="572" dxfId="1000" operator="lessThanOrEqual" stopIfTrue="1">
      <formula>$T67</formula>
    </cfRule>
  </conditionalFormatting>
  <conditionalFormatting sqref="W69 Y69:Z69 AB69:AC69">
    <cfRule type="cellIs" priority="571" dxfId="1000" operator="lessThanOrEqual" stopIfTrue="1">
      <formula>$T69</formula>
    </cfRule>
  </conditionalFormatting>
  <conditionalFormatting sqref="X69">
    <cfRule type="cellIs" priority="570" dxfId="1000" operator="lessThanOrEqual" stopIfTrue="1">
      <formula>$T69</formula>
    </cfRule>
  </conditionalFormatting>
  <conditionalFormatting sqref="AA69">
    <cfRule type="cellIs" priority="569" dxfId="1000" operator="lessThanOrEqual" stopIfTrue="1">
      <formula>$T69</formula>
    </cfRule>
  </conditionalFormatting>
  <conditionalFormatting sqref="AD69">
    <cfRule type="cellIs" priority="568" dxfId="1000" operator="lessThanOrEqual" stopIfTrue="1">
      <formula>$T69</formula>
    </cfRule>
  </conditionalFormatting>
  <conditionalFormatting sqref="U69:V69">
    <cfRule type="cellIs" priority="565" dxfId="1000" operator="lessThanOrEqual" stopIfTrue="1">
      <formula>$T69</formula>
    </cfRule>
  </conditionalFormatting>
  <conditionalFormatting sqref="W71 Y71:Z71 AB71:AC71">
    <cfRule type="cellIs" priority="564" dxfId="1000" operator="lessThanOrEqual" stopIfTrue="1">
      <formula>$T71</formula>
    </cfRule>
  </conditionalFormatting>
  <conditionalFormatting sqref="X71">
    <cfRule type="cellIs" priority="563" dxfId="1000" operator="lessThanOrEqual" stopIfTrue="1">
      <formula>$T71</formula>
    </cfRule>
  </conditionalFormatting>
  <conditionalFormatting sqref="AA71">
    <cfRule type="cellIs" priority="562" dxfId="1000" operator="lessThanOrEqual" stopIfTrue="1">
      <formula>$T71</formula>
    </cfRule>
  </conditionalFormatting>
  <conditionalFormatting sqref="AD71">
    <cfRule type="cellIs" priority="561" dxfId="1000" operator="lessThanOrEqual" stopIfTrue="1">
      <formula>$T71</formula>
    </cfRule>
  </conditionalFormatting>
  <conditionalFormatting sqref="U71:V71">
    <cfRule type="cellIs" priority="558" dxfId="1000" operator="lessThanOrEqual" stopIfTrue="1">
      <formula>$T71</formula>
    </cfRule>
  </conditionalFormatting>
  <conditionalFormatting sqref="W73 Y73:Z73 AB73:AC73">
    <cfRule type="cellIs" priority="557" dxfId="1000" operator="lessThanOrEqual" stopIfTrue="1">
      <formula>$T73</formula>
    </cfRule>
  </conditionalFormatting>
  <conditionalFormatting sqref="X73">
    <cfRule type="cellIs" priority="556" dxfId="1000" operator="lessThanOrEqual" stopIfTrue="1">
      <formula>$T73</formula>
    </cfRule>
  </conditionalFormatting>
  <conditionalFormatting sqref="AA73">
    <cfRule type="cellIs" priority="555" dxfId="1000" operator="lessThanOrEqual" stopIfTrue="1">
      <formula>$T73</formula>
    </cfRule>
  </conditionalFormatting>
  <conditionalFormatting sqref="AD73">
    <cfRule type="cellIs" priority="554" dxfId="1000" operator="lessThanOrEqual" stopIfTrue="1">
      <formula>$T73</formula>
    </cfRule>
  </conditionalFormatting>
  <conditionalFormatting sqref="U73:V73">
    <cfRule type="cellIs" priority="551" dxfId="1000" operator="lessThanOrEqual" stopIfTrue="1">
      <formula>$T73</formula>
    </cfRule>
  </conditionalFormatting>
  <conditionalFormatting sqref="AE15:AF15">
    <cfRule type="cellIs" priority="549" dxfId="1000" operator="lessThanOrEqual" stopIfTrue="1">
      <formula>$T15</formula>
    </cfRule>
  </conditionalFormatting>
  <conditionalFormatting sqref="AE19">
    <cfRule type="cellIs" priority="547" dxfId="1000" operator="lessThanOrEqual" stopIfTrue="1">
      <formula>$T19</formula>
    </cfRule>
  </conditionalFormatting>
  <conditionalFormatting sqref="AE21:AF21">
    <cfRule type="cellIs" priority="545" dxfId="1000" operator="lessThanOrEqual" stopIfTrue="1">
      <formula>$T21</formula>
    </cfRule>
  </conditionalFormatting>
  <conditionalFormatting sqref="AE23:AF23">
    <cfRule type="cellIs" priority="543" dxfId="1000" operator="lessThanOrEqual" stopIfTrue="1">
      <formula>$T23</formula>
    </cfRule>
  </conditionalFormatting>
  <conditionalFormatting sqref="AE25:AF25">
    <cfRule type="cellIs" priority="541" dxfId="1000" operator="lessThanOrEqual" stopIfTrue="1">
      <formula>$T25</formula>
    </cfRule>
  </conditionalFormatting>
  <conditionalFormatting sqref="AE27:AF27">
    <cfRule type="cellIs" priority="539" dxfId="1000" operator="lessThanOrEqual" stopIfTrue="1">
      <formula>$T27</formula>
    </cfRule>
  </conditionalFormatting>
  <conditionalFormatting sqref="AE29:AF29">
    <cfRule type="cellIs" priority="537" dxfId="1000" operator="lessThanOrEqual" stopIfTrue="1">
      <formula>$T29</formula>
    </cfRule>
  </conditionalFormatting>
  <conditionalFormatting sqref="AE31">
    <cfRule type="cellIs" priority="535" dxfId="1000" operator="lessThanOrEqual" stopIfTrue="1">
      <formula>$T31</formula>
    </cfRule>
  </conditionalFormatting>
  <conditionalFormatting sqref="AE33:AF33">
    <cfRule type="cellIs" priority="533" dxfId="1000" operator="lessThanOrEqual" stopIfTrue="1">
      <formula>$T33</formula>
    </cfRule>
  </conditionalFormatting>
  <conditionalFormatting sqref="AE37:AF37">
    <cfRule type="cellIs" priority="529" dxfId="1000" operator="lessThanOrEqual" stopIfTrue="1">
      <formula>$T37</formula>
    </cfRule>
  </conditionalFormatting>
  <conditionalFormatting sqref="AE39:AF39">
    <cfRule type="cellIs" priority="527" dxfId="1000" operator="lessThanOrEqual" stopIfTrue="1">
      <formula>$T39</formula>
    </cfRule>
  </conditionalFormatting>
  <conditionalFormatting sqref="AF43">
    <cfRule type="cellIs" priority="523" dxfId="1000" operator="lessThanOrEqual" stopIfTrue="1">
      <formula>$T43</formula>
    </cfRule>
  </conditionalFormatting>
  <conditionalFormatting sqref="AF47">
    <cfRule type="cellIs" priority="519" dxfId="1000" operator="lessThanOrEqual" stopIfTrue="1">
      <formula>$T47</formula>
    </cfRule>
  </conditionalFormatting>
  <conditionalFormatting sqref="AF49">
    <cfRule type="cellIs" priority="517" dxfId="1000" operator="lessThanOrEqual" stopIfTrue="1">
      <formula>$T49</formula>
    </cfRule>
  </conditionalFormatting>
  <conditionalFormatting sqref="AF51">
    <cfRule type="cellIs" priority="515" dxfId="1000" operator="lessThanOrEqual" stopIfTrue="1">
      <formula>$T51</formula>
    </cfRule>
  </conditionalFormatting>
  <conditionalFormatting sqref="AF53">
    <cfRule type="cellIs" priority="513" dxfId="1000" operator="lessThanOrEqual" stopIfTrue="1">
      <formula>$T53</formula>
    </cfRule>
  </conditionalFormatting>
  <conditionalFormatting sqref="AF55">
    <cfRule type="cellIs" priority="511" dxfId="1000" operator="lessThanOrEqual" stopIfTrue="1">
      <formula>$T55</formula>
    </cfRule>
  </conditionalFormatting>
  <conditionalFormatting sqref="AF57">
    <cfRule type="cellIs" priority="509" dxfId="1000" operator="lessThanOrEqual" stopIfTrue="1">
      <formula>$T57</formula>
    </cfRule>
  </conditionalFormatting>
  <conditionalFormatting sqref="AF59">
    <cfRule type="cellIs" priority="507" dxfId="1000" operator="lessThanOrEqual" stopIfTrue="1">
      <formula>$T59</formula>
    </cfRule>
  </conditionalFormatting>
  <conditionalFormatting sqref="AF61">
    <cfRule type="cellIs" priority="505" dxfId="1000" operator="lessThanOrEqual" stopIfTrue="1">
      <formula>$T61</formula>
    </cfRule>
  </conditionalFormatting>
  <conditionalFormatting sqref="AF63">
    <cfRule type="cellIs" priority="503" dxfId="1000" operator="lessThanOrEqual" stopIfTrue="1">
      <formula>$T63</formula>
    </cfRule>
  </conditionalFormatting>
  <conditionalFormatting sqref="AF65">
    <cfRule type="cellIs" priority="501" dxfId="1000" operator="lessThanOrEqual" stopIfTrue="1">
      <formula>$T65</formula>
    </cfRule>
  </conditionalFormatting>
  <conditionalFormatting sqref="AF67">
    <cfRule type="cellIs" priority="499" dxfId="1000" operator="lessThanOrEqual" stopIfTrue="1">
      <formula>$T67</formula>
    </cfRule>
  </conditionalFormatting>
  <conditionalFormatting sqref="AF69">
    <cfRule type="cellIs" priority="497" dxfId="1000" operator="lessThanOrEqual" stopIfTrue="1">
      <formula>$T69</formula>
    </cfRule>
  </conditionalFormatting>
  <conditionalFormatting sqref="AF71">
    <cfRule type="cellIs" priority="495" dxfId="1000" operator="lessThanOrEqual" stopIfTrue="1">
      <formula>$T71</formula>
    </cfRule>
  </conditionalFormatting>
  <conditionalFormatting sqref="AF73">
    <cfRule type="cellIs" priority="493" dxfId="1000" operator="lessThanOrEqual" stopIfTrue="1">
      <formula>$T73</formula>
    </cfRule>
  </conditionalFormatting>
  <conditionalFormatting sqref="AE43">
    <cfRule type="cellIs" priority="492" dxfId="1000" operator="lessThanOrEqual" stopIfTrue="1">
      <formula>$T43</formula>
    </cfRule>
  </conditionalFormatting>
  <conditionalFormatting sqref="AE49">
    <cfRule type="cellIs" priority="491" dxfId="1000" operator="lessThanOrEqual" stopIfTrue="1">
      <formula>$T49</formula>
    </cfRule>
  </conditionalFormatting>
  <conditionalFormatting sqref="AE45">
    <cfRule type="cellIs" priority="490" dxfId="1000" operator="lessThanOrEqual" stopIfTrue="1">
      <formula>$T45</formula>
    </cfRule>
  </conditionalFormatting>
  <conditionalFormatting sqref="AF45">
    <cfRule type="cellIs" priority="489" dxfId="1000" operator="lessThanOrEqual" stopIfTrue="1">
      <formula>$T45</formula>
    </cfRule>
  </conditionalFormatting>
  <conditionalFormatting sqref="AE47">
    <cfRule type="cellIs" priority="488" dxfId="1000" operator="lessThanOrEqual" stopIfTrue="1">
      <formula>$T47</formula>
    </cfRule>
  </conditionalFormatting>
  <conditionalFormatting sqref="AE57">
    <cfRule type="cellIs" priority="487" dxfId="1000" operator="lessThanOrEqual" stopIfTrue="1">
      <formula>$T57</formula>
    </cfRule>
  </conditionalFormatting>
  <conditionalFormatting sqref="AE63">
    <cfRule type="cellIs" priority="486" dxfId="1000" operator="lessThanOrEqual" stopIfTrue="1">
      <formula>$T63</formula>
    </cfRule>
  </conditionalFormatting>
  <conditionalFormatting sqref="AE69">
    <cfRule type="cellIs" priority="485" dxfId="1000" operator="lessThanOrEqual" stopIfTrue="1">
      <formula>$T69</formula>
    </cfRule>
  </conditionalFormatting>
  <conditionalFormatting sqref="AE59">
    <cfRule type="cellIs" priority="484" dxfId="1000" operator="lessThanOrEqual" stopIfTrue="1">
      <formula>$T59</formula>
    </cfRule>
  </conditionalFormatting>
  <conditionalFormatting sqref="AE51">
    <cfRule type="cellIs" priority="483" dxfId="1000" operator="lessThanOrEqual" stopIfTrue="1">
      <formula>$T51</formula>
    </cfRule>
  </conditionalFormatting>
  <conditionalFormatting sqref="AE61">
    <cfRule type="cellIs" priority="482" dxfId="1000" operator="lessThanOrEqual" stopIfTrue="1">
      <formula>$T61</formula>
    </cfRule>
  </conditionalFormatting>
  <conditionalFormatting sqref="AE53">
    <cfRule type="cellIs" priority="481" dxfId="1000" operator="lessThanOrEqual" stopIfTrue="1">
      <formula>$T53</formula>
    </cfRule>
  </conditionalFormatting>
  <conditionalFormatting sqref="AE55">
    <cfRule type="cellIs" priority="480" dxfId="1000" operator="lessThanOrEqual" stopIfTrue="1">
      <formula>$T55</formula>
    </cfRule>
  </conditionalFormatting>
  <conditionalFormatting sqref="AE65">
    <cfRule type="cellIs" priority="479" dxfId="1000" operator="lessThanOrEqual" stopIfTrue="1">
      <formula>$T65</formula>
    </cfRule>
  </conditionalFormatting>
  <conditionalFormatting sqref="AE71">
    <cfRule type="cellIs" priority="478" dxfId="1000" operator="lessThanOrEqual" stopIfTrue="1">
      <formula>$T71</formula>
    </cfRule>
  </conditionalFormatting>
  <conditionalFormatting sqref="AE73">
    <cfRule type="cellIs" priority="477" dxfId="1000" operator="lessThanOrEqual" stopIfTrue="1">
      <formula>$T73</formula>
    </cfRule>
  </conditionalFormatting>
  <conditionalFormatting sqref="AE67">
    <cfRule type="cellIs" priority="476" dxfId="1000" operator="lessThanOrEqual" stopIfTrue="1">
      <formula>$T67</formula>
    </cfRule>
  </conditionalFormatting>
  <conditionalFormatting sqref="AF19">
    <cfRule type="cellIs" priority="475" dxfId="1000" operator="lessThanOrEqual" stopIfTrue="1">
      <formula>$T19</formula>
    </cfRule>
  </conditionalFormatting>
  <conditionalFormatting sqref="AF31">
    <cfRule type="cellIs" priority="474" dxfId="1000" operator="lessThanOrEqual" stopIfTrue="1">
      <formula>$T31</formula>
    </cfRule>
  </conditionalFormatting>
  <conditionalFormatting sqref="AE35">
    <cfRule type="cellIs" priority="473" dxfId="1000" operator="lessThanOrEqual" stopIfTrue="1">
      <formula>$T35</formula>
    </cfRule>
  </conditionalFormatting>
  <conditionalFormatting sqref="AF35">
    <cfRule type="cellIs" priority="472" dxfId="1000" operator="lessThanOrEqual" stopIfTrue="1">
      <formula>$T35</formula>
    </cfRule>
  </conditionalFormatting>
  <conditionalFormatting sqref="AE41:AF41">
    <cfRule type="cellIs" priority="471" dxfId="1000" operator="lessThanOrEqual" stopIfTrue="1">
      <formula>$T41</formula>
    </cfRule>
  </conditionalFormatting>
  <conditionalFormatting sqref="W31">
    <cfRule type="cellIs" priority="470" dxfId="1000" operator="lessThanOrEqual" stopIfTrue="1">
      <formula>$T31</formula>
    </cfRule>
  </conditionalFormatting>
  <conditionalFormatting sqref="Y31">
    <cfRule type="cellIs" priority="469" dxfId="1000" operator="lessThanOrEqual" stopIfTrue="1">
      <formula>$T31</formula>
    </cfRule>
  </conditionalFormatting>
  <conditionalFormatting sqref="AA31">
    <cfRule type="cellIs" priority="468" dxfId="1000" operator="lessThanOrEqual" stopIfTrue="1">
      <formula>$T31</formula>
    </cfRule>
  </conditionalFormatting>
  <conditionalFormatting sqref="U39">
    <cfRule type="cellIs" priority="466" dxfId="1000" operator="lessThanOrEqual" stopIfTrue="1">
      <formula>$T39</formula>
    </cfRule>
  </conditionalFormatting>
  <conditionalFormatting sqref="W49">
    <cfRule type="cellIs" priority="465" dxfId="1000" operator="lessThanOrEqual" stopIfTrue="1">
      <formula>$T49</formula>
    </cfRule>
  </conditionalFormatting>
  <conditionalFormatting sqref="Y49">
    <cfRule type="cellIs" priority="464" dxfId="1000" operator="lessThanOrEqual" stopIfTrue="1">
      <formula>$T49</formula>
    </cfRule>
  </conditionalFormatting>
  <conditionalFormatting sqref="AA49">
    <cfRule type="cellIs" priority="463" dxfId="1000" operator="lessThanOrEqual" stopIfTrue="1">
      <formula>$T49</formula>
    </cfRule>
  </conditionalFormatting>
  <conditionalFormatting sqref="S12">
    <cfRule type="cellIs" priority="459" dxfId="1000" operator="greaterThanOrEqual" stopIfTrue="1">
      <formula>0</formula>
    </cfRule>
    <cfRule type="cellIs" priority="460" dxfId="1001" operator="lessThan" stopIfTrue="1">
      <formula>0</formula>
    </cfRule>
  </conditionalFormatting>
  <conditionalFormatting sqref="AG14">
    <cfRule type="cellIs" priority="384" dxfId="1000" operator="lessThanOrEqual" stopIfTrue="1">
      <formula>$T14</formula>
    </cfRule>
  </conditionalFormatting>
  <conditionalFormatting sqref="AG16">
    <cfRule type="cellIs" priority="383" dxfId="1000" operator="lessThanOrEqual" stopIfTrue="1">
      <formula>$T16</formula>
    </cfRule>
  </conditionalFormatting>
  <conditionalFormatting sqref="AG18">
    <cfRule type="cellIs" priority="382" dxfId="1000" operator="lessThanOrEqual" stopIfTrue="1">
      <formula>$T18</formula>
    </cfRule>
  </conditionalFormatting>
  <conditionalFormatting sqref="AG20">
    <cfRule type="cellIs" priority="381" dxfId="1000" operator="lessThanOrEqual" stopIfTrue="1">
      <formula>$T20</formula>
    </cfRule>
  </conditionalFormatting>
  <conditionalFormatting sqref="AG22">
    <cfRule type="cellIs" priority="380" dxfId="1000" operator="lessThanOrEqual" stopIfTrue="1">
      <formula>$T22</formula>
    </cfRule>
  </conditionalFormatting>
  <conditionalFormatting sqref="AG24">
    <cfRule type="cellIs" priority="379" dxfId="1000" operator="lessThanOrEqual" stopIfTrue="1">
      <formula>$T24</formula>
    </cfRule>
  </conditionalFormatting>
  <conditionalFormatting sqref="AG26">
    <cfRule type="cellIs" priority="378" dxfId="1000" operator="lessThanOrEqual" stopIfTrue="1">
      <formula>$T26</formula>
    </cfRule>
  </conditionalFormatting>
  <conditionalFormatting sqref="AG28">
    <cfRule type="cellIs" priority="377" dxfId="1000" operator="lessThanOrEqual" stopIfTrue="1">
      <formula>$T28</formula>
    </cfRule>
  </conditionalFormatting>
  <conditionalFormatting sqref="AG30">
    <cfRule type="cellIs" priority="376" dxfId="1000" operator="lessThanOrEqual" stopIfTrue="1">
      <formula>$T30</formula>
    </cfRule>
  </conditionalFormatting>
  <conditionalFormatting sqref="AG32">
    <cfRule type="cellIs" priority="375" dxfId="1000" operator="lessThanOrEqual" stopIfTrue="1">
      <formula>$T32</formula>
    </cfRule>
  </conditionalFormatting>
  <conditionalFormatting sqref="AG34">
    <cfRule type="cellIs" priority="374" dxfId="1000" operator="lessThanOrEqual" stopIfTrue="1">
      <formula>$T34</formula>
    </cfRule>
  </conditionalFormatting>
  <conditionalFormatting sqref="AG36">
    <cfRule type="cellIs" priority="373" dxfId="1000" operator="lessThanOrEqual" stopIfTrue="1">
      <formula>$T36</formula>
    </cfRule>
  </conditionalFormatting>
  <conditionalFormatting sqref="AG38">
    <cfRule type="cellIs" priority="372" dxfId="1000" operator="lessThanOrEqual" stopIfTrue="1">
      <formula>$T38</formula>
    </cfRule>
  </conditionalFormatting>
  <conditionalFormatting sqref="AG40">
    <cfRule type="cellIs" priority="371" dxfId="1000" operator="lessThanOrEqual" stopIfTrue="1">
      <formula>$T40</formula>
    </cfRule>
  </conditionalFormatting>
  <conditionalFormatting sqref="AG42">
    <cfRule type="cellIs" priority="370" dxfId="1000" operator="lessThanOrEqual" stopIfTrue="1">
      <formula>$T42</formula>
    </cfRule>
  </conditionalFormatting>
  <conditionalFormatting sqref="AG44">
    <cfRule type="cellIs" priority="369" dxfId="1000" operator="lessThanOrEqual" stopIfTrue="1">
      <formula>$T44</formula>
    </cfRule>
  </conditionalFormatting>
  <conditionalFormatting sqref="AG46">
    <cfRule type="cellIs" priority="368" dxfId="1000" operator="lessThanOrEqual" stopIfTrue="1">
      <formula>$T46</formula>
    </cfRule>
  </conditionalFormatting>
  <conditionalFormatting sqref="AG48">
    <cfRule type="cellIs" priority="367" dxfId="1000" operator="lessThanOrEqual" stopIfTrue="1">
      <formula>$T48</formula>
    </cfRule>
  </conditionalFormatting>
  <conditionalFormatting sqref="AG50">
    <cfRule type="cellIs" priority="366" dxfId="1000" operator="lessThanOrEqual" stopIfTrue="1">
      <formula>$T50</formula>
    </cfRule>
  </conditionalFormatting>
  <conditionalFormatting sqref="AG52">
    <cfRule type="cellIs" priority="365" dxfId="1000" operator="lessThanOrEqual" stopIfTrue="1">
      <formula>$T52</formula>
    </cfRule>
  </conditionalFormatting>
  <conditionalFormatting sqref="AG54">
    <cfRule type="cellIs" priority="364" dxfId="1000" operator="lessThanOrEqual" stopIfTrue="1">
      <formula>$T54</formula>
    </cfRule>
  </conditionalFormatting>
  <conditionalFormatting sqref="AG56">
    <cfRule type="cellIs" priority="363" dxfId="1000" operator="lessThanOrEqual" stopIfTrue="1">
      <formula>$T56</formula>
    </cfRule>
  </conditionalFormatting>
  <conditionalFormatting sqref="AG58">
    <cfRule type="cellIs" priority="362" dxfId="1000" operator="lessThanOrEqual" stopIfTrue="1">
      <formula>$T58</formula>
    </cfRule>
  </conditionalFormatting>
  <conditionalFormatting sqref="AG60">
    <cfRule type="cellIs" priority="361" dxfId="1000" operator="lessThanOrEqual" stopIfTrue="1">
      <formula>$T60</formula>
    </cfRule>
  </conditionalFormatting>
  <conditionalFormatting sqref="AG62">
    <cfRule type="cellIs" priority="360" dxfId="1000" operator="lessThanOrEqual" stopIfTrue="1">
      <formula>$T62</formula>
    </cfRule>
  </conditionalFormatting>
  <conditionalFormatting sqref="AG64">
    <cfRule type="cellIs" priority="359" dxfId="1000" operator="lessThanOrEqual" stopIfTrue="1">
      <formula>$T64</formula>
    </cfRule>
  </conditionalFormatting>
  <conditionalFormatting sqref="AG66">
    <cfRule type="cellIs" priority="358" dxfId="1000" operator="lessThanOrEqual" stopIfTrue="1">
      <formula>$T66</formula>
    </cfRule>
  </conditionalFormatting>
  <conditionalFormatting sqref="AG68">
    <cfRule type="cellIs" priority="357" dxfId="1000" operator="lessThanOrEqual" stopIfTrue="1">
      <formula>$T68</formula>
    </cfRule>
  </conditionalFormatting>
  <conditionalFormatting sqref="AG70">
    <cfRule type="cellIs" priority="356" dxfId="1000" operator="lessThanOrEqual" stopIfTrue="1">
      <formula>$T70</formula>
    </cfRule>
  </conditionalFormatting>
  <conditionalFormatting sqref="AG72">
    <cfRule type="cellIs" priority="355" dxfId="1000" operator="lessThanOrEqual" stopIfTrue="1">
      <formula>$T72</formula>
    </cfRule>
  </conditionalFormatting>
  <conditionalFormatting sqref="AG17">
    <cfRule type="cellIs" priority="354" dxfId="1000" operator="lessThanOrEqual" stopIfTrue="1">
      <formula>$T17</formula>
    </cfRule>
  </conditionalFormatting>
  <conditionalFormatting sqref="AG15">
    <cfRule type="cellIs" priority="353" dxfId="1000" operator="lessThanOrEqual" stopIfTrue="1">
      <formula>$T15</formula>
    </cfRule>
  </conditionalFormatting>
  <conditionalFormatting sqref="AG21">
    <cfRule type="cellIs" priority="352" dxfId="1000" operator="lessThanOrEqual" stopIfTrue="1">
      <formula>$T21</formula>
    </cfRule>
  </conditionalFormatting>
  <conditionalFormatting sqref="AG23">
    <cfRule type="cellIs" priority="351" dxfId="1000" operator="lessThanOrEqual" stopIfTrue="1">
      <formula>$T23</formula>
    </cfRule>
  </conditionalFormatting>
  <conditionalFormatting sqref="AG25">
    <cfRule type="cellIs" priority="350" dxfId="1000" operator="lessThanOrEqual" stopIfTrue="1">
      <formula>$T25</formula>
    </cfRule>
  </conditionalFormatting>
  <conditionalFormatting sqref="AG27">
    <cfRule type="cellIs" priority="349" dxfId="1000" operator="lessThanOrEqual" stopIfTrue="1">
      <formula>$T27</formula>
    </cfRule>
  </conditionalFormatting>
  <conditionalFormatting sqref="AG29">
    <cfRule type="cellIs" priority="348" dxfId="1000" operator="lessThanOrEqual" stopIfTrue="1">
      <formula>$T29</formula>
    </cfRule>
  </conditionalFormatting>
  <conditionalFormatting sqref="AG33">
    <cfRule type="cellIs" priority="347" dxfId="1000" operator="lessThanOrEqual" stopIfTrue="1">
      <formula>$T33</formula>
    </cfRule>
  </conditionalFormatting>
  <conditionalFormatting sqref="AG37">
    <cfRule type="cellIs" priority="346" dxfId="1000" operator="lessThanOrEqual" stopIfTrue="1">
      <formula>$T37</formula>
    </cfRule>
  </conditionalFormatting>
  <conditionalFormatting sqref="AG39">
    <cfRule type="cellIs" priority="345" dxfId="1000" operator="lessThanOrEqual" stopIfTrue="1">
      <formula>$T39</formula>
    </cfRule>
  </conditionalFormatting>
  <conditionalFormatting sqref="AG43">
    <cfRule type="cellIs" priority="344" dxfId="1000" operator="lessThanOrEqual" stopIfTrue="1">
      <formula>$T43</formula>
    </cfRule>
  </conditionalFormatting>
  <conditionalFormatting sqref="AG47">
    <cfRule type="cellIs" priority="343" dxfId="1000" operator="lessThanOrEqual" stopIfTrue="1">
      <formula>$T47</formula>
    </cfRule>
  </conditionalFormatting>
  <conditionalFormatting sqref="AG49">
    <cfRule type="cellIs" priority="342" dxfId="1000" operator="lessThanOrEqual" stopIfTrue="1">
      <formula>$T49</formula>
    </cfRule>
  </conditionalFormatting>
  <conditionalFormatting sqref="AG51">
    <cfRule type="cellIs" priority="341" dxfId="1000" operator="lessThanOrEqual" stopIfTrue="1">
      <formula>$T51</formula>
    </cfRule>
  </conditionalFormatting>
  <conditionalFormatting sqref="AG53">
    <cfRule type="cellIs" priority="340" dxfId="1000" operator="lessThanOrEqual" stopIfTrue="1">
      <formula>$T53</formula>
    </cfRule>
  </conditionalFormatting>
  <conditionalFormatting sqref="AG55">
    <cfRule type="cellIs" priority="339" dxfId="1000" operator="lessThanOrEqual" stopIfTrue="1">
      <formula>$T55</formula>
    </cfRule>
  </conditionalFormatting>
  <conditionalFormatting sqref="AG57">
    <cfRule type="cellIs" priority="338" dxfId="1000" operator="lessThanOrEqual" stopIfTrue="1">
      <formula>$T57</formula>
    </cfRule>
  </conditionalFormatting>
  <conditionalFormatting sqref="AG59">
    <cfRule type="cellIs" priority="337" dxfId="1000" operator="lessThanOrEqual" stopIfTrue="1">
      <formula>$T59</formula>
    </cfRule>
  </conditionalFormatting>
  <conditionalFormatting sqref="AG61">
    <cfRule type="cellIs" priority="336" dxfId="1000" operator="lessThanOrEqual" stopIfTrue="1">
      <formula>$T61</formula>
    </cfRule>
  </conditionalFormatting>
  <conditionalFormatting sqref="AG63">
    <cfRule type="cellIs" priority="335" dxfId="1000" operator="lessThanOrEqual" stopIfTrue="1">
      <formula>$T63</formula>
    </cfRule>
  </conditionalFormatting>
  <conditionalFormatting sqref="AG65">
    <cfRule type="cellIs" priority="334" dxfId="1000" operator="lessThanOrEqual" stopIfTrue="1">
      <formula>$T65</formula>
    </cfRule>
  </conditionalFormatting>
  <conditionalFormatting sqref="AG67">
    <cfRule type="cellIs" priority="333" dxfId="1000" operator="lessThanOrEqual" stopIfTrue="1">
      <formula>$T67</formula>
    </cfRule>
  </conditionalFormatting>
  <conditionalFormatting sqref="AG69">
    <cfRule type="cellIs" priority="332" dxfId="1000" operator="lessThanOrEqual" stopIfTrue="1">
      <formula>$T69</formula>
    </cfRule>
  </conditionalFormatting>
  <conditionalFormatting sqref="AG71">
    <cfRule type="cellIs" priority="331" dxfId="1000" operator="lessThanOrEqual" stopIfTrue="1">
      <formula>$T71</formula>
    </cfRule>
  </conditionalFormatting>
  <conditionalFormatting sqref="AG73">
    <cfRule type="cellIs" priority="330" dxfId="1000" operator="lessThanOrEqual" stopIfTrue="1">
      <formula>$T73</formula>
    </cfRule>
  </conditionalFormatting>
  <conditionalFormatting sqref="AG45">
    <cfRule type="cellIs" priority="329" dxfId="1000" operator="lessThanOrEqual" stopIfTrue="1">
      <formula>$T45</formula>
    </cfRule>
  </conditionalFormatting>
  <conditionalFormatting sqref="AG19">
    <cfRule type="cellIs" priority="328" dxfId="1000" operator="lessThanOrEqual" stopIfTrue="1">
      <formula>$T19</formula>
    </cfRule>
  </conditionalFormatting>
  <conditionalFormatting sqref="AG31">
    <cfRule type="cellIs" priority="327" dxfId="1000" operator="lessThanOrEqual" stopIfTrue="1">
      <formula>$T31</formula>
    </cfRule>
  </conditionalFormatting>
  <conditionalFormatting sqref="AG35">
    <cfRule type="cellIs" priority="326" dxfId="1000" operator="lessThanOrEqual" stopIfTrue="1">
      <formula>$T35</formula>
    </cfRule>
  </conditionalFormatting>
  <conditionalFormatting sqref="AG41">
    <cfRule type="cellIs" priority="325" dxfId="1000" operator="lessThanOrEqual" stopIfTrue="1">
      <formula>$T41</formula>
    </cfRule>
  </conditionalFormatting>
  <conditionalFormatting sqref="AI18">
    <cfRule type="cellIs" priority="324" dxfId="1000" operator="lessThanOrEqual" stopIfTrue="1">
      <formula>$T18</formula>
    </cfRule>
  </conditionalFormatting>
  <conditionalFormatting sqref="AI20">
    <cfRule type="cellIs" priority="323" dxfId="1000" operator="lessThanOrEqual" stopIfTrue="1">
      <formula>$T20</formula>
    </cfRule>
  </conditionalFormatting>
  <conditionalFormatting sqref="AI22">
    <cfRule type="cellIs" priority="322" dxfId="1000" operator="lessThanOrEqual" stopIfTrue="1">
      <formula>$T22</formula>
    </cfRule>
  </conditionalFormatting>
  <conditionalFormatting sqref="AI24">
    <cfRule type="cellIs" priority="321" dxfId="1000" operator="lessThanOrEqual" stopIfTrue="1">
      <formula>$T24</formula>
    </cfRule>
  </conditionalFormatting>
  <conditionalFormatting sqref="AI26">
    <cfRule type="cellIs" priority="320" dxfId="1000" operator="lessThanOrEqual" stopIfTrue="1">
      <formula>$T26</formula>
    </cfRule>
  </conditionalFormatting>
  <conditionalFormatting sqref="AI28">
    <cfRule type="cellIs" priority="319" dxfId="1000" operator="lessThanOrEqual" stopIfTrue="1">
      <formula>$T28</formula>
    </cfRule>
  </conditionalFormatting>
  <conditionalFormatting sqref="AI30">
    <cfRule type="cellIs" priority="318" dxfId="1000" operator="lessThanOrEqual" stopIfTrue="1">
      <formula>$T30</formula>
    </cfRule>
  </conditionalFormatting>
  <conditionalFormatting sqref="AI32">
    <cfRule type="cellIs" priority="317" dxfId="1000" operator="lessThanOrEqual" stopIfTrue="1">
      <formula>$T32</formula>
    </cfRule>
  </conditionalFormatting>
  <conditionalFormatting sqref="AI34">
    <cfRule type="cellIs" priority="316" dxfId="1000" operator="lessThanOrEqual" stopIfTrue="1">
      <formula>$T34</formula>
    </cfRule>
  </conditionalFormatting>
  <conditionalFormatting sqref="AI36">
    <cfRule type="cellIs" priority="315" dxfId="1000" operator="lessThanOrEqual" stopIfTrue="1">
      <formula>$T36</formula>
    </cfRule>
  </conditionalFormatting>
  <conditionalFormatting sqref="AI38">
    <cfRule type="cellIs" priority="314" dxfId="1000" operator="lessThanOrEqual" stopIfTrue="1">
      <formula>$T38</formula>
    </cfRule>
  </conditionalFormatting>
  <conditionalFormatting sqref="AI40">
    <cfRule type="cellIs" priority="313" dxfId="1000" operator="lessThanOrEqual" stopIfTrue="1">
      <formula>$T40</formula>
    </cfRule>
  </conditionalFormatting>
  <conditionalFormatting sqref="AI42">
    <cfRule type="cellIs" priority="312" dxfId="1000" operator="lessThanOrEqual" stopIfTrue="1">
      <formula>$T42</formula>
    </cfRule>
  </conditionalFormatting>
  <conditionalFormatting sqref="AI44">
    <cfRule type="cellIs" priority="311" dxfId="1000" operator="lessThanOrEqual" stopIfTrue="1">
      <formula>$T44</formula>
    </cfRule>
  </conditionalFormatting>
  <conditionalFormatting sqref="AI46">
    <cfRule type="cellIs" priority="310" dxfId="1000" operator="lessThanOrEqual" stopIfTrue="1">
      <formula>$T46</formula>
    </cfRule>
  </conditionalFormatting>
  <conditionalFormatting sqref="AI48">
    <cfRule type="cellIs" priority="309" dxfId="1000" operator="lessThanOrEqual" stopIfTrue="1">
      <formula>$T48</formula>
    </cfRule>
  </conditionalFormatting>
  <conditionalFormatting sqref="AI50">
    <cfRule type="cellIs" priority="308" dxfId="1000" operator="lessThanOrEqual" stopIfTrue="1">
      <formula>$T50</formula>
    </cfRule>
  </conditionalFormatting>
  <conditionalFormatting sqref="AI52">
    <cfRule type="cellIs" priority="307" dxfId="1000" operator="lessThanOrEqual" stopIfTrue="1">
      <formula>$T52</formula>
    </cfRule>
  </conditionalFormatting>
  <conditionalFormatting sqref="AI54">
    <cfRule type="cellIs" priority="306" dxfId="1000" operator="lessThanOrEqual" stopIfTrue="1">
      <formula>$T54</formula>
    </cfRule>
  </conditionalFormatting>
  <conditionalFormatting sqref="AI56">
    <cfRule type="cellIs" priority="305" dxfId="1000" operator="lessThanOrEqual" stopIfTrue="1">
      <formula>$T56</formula>
    </cfRule>
  </conditionalFormatting>
  <conditionalFormatting sqref="AI58">
    <cfRule type="cellIs" priority="304" dxfId="1000" operator="lessThanOrEqual" stopIfTrue="1">
      <formula>$T58</formula>
    </cfRule>
  </conditionalFormatting>
  <conditionalFormatting sqref="AI60">
    <cfRule type="cellIs" priority="303" dxfId="1000" operator="lessThanOrEqual" stopIfTrue="1">
      <formula>$T60</formula>
    </cfRule>
  </conditionalFormatting>
  <conditionalFormatting sqref="AI62">
    <cfRule type="cellIs" priority="302" dxfId="1000" operator="lessThanOrEqual" stopIfTrue="1">
      <formula>$T62</formula>
    </cfRule>
  </conditionalFormatting>
  <conditionalFormatting sqref="AI64">
    <cfRule type="cellIs" priority="301" dxfId="1000" operator="lessThanOrEqual" stopIfTrue="1">
      <formula>$T64</formula>
    </cfRule>
  </conditionalFormatting>
  <conditionalFormatting sqref="AI66">
    <cfRule type="cellIs" priority="300" dxfId="1000" operator="lessThanOrEqual" stopIfTrue="1">
      <formula>$T66</formula>
    </cfRule>
  </conditionalFormatting>
  <conditionalFormatting sqref="AI68">
    <cfRule type="cellIs" priority="299" dxfId="1000" operator="lessThanOrEqual" stopIfTrue="1">
      <formula>$T68</formula>
    </cfRule>
  </conditionalFormatting>
  <conditionalFormatting sqref="AI70">
    <cfRule type="cellIs" priority="298" dxfId="1000" operator="lessThanOrEqual" stopIfTrue="1">
      <formula>$T70</formula>
    </cfRule>
  </conditionalFormatting>
  <conditionalFormatting sqref="AI72">
    <cfRule type="cellIs" priority="297" dxfId="1000" operator="lessThanOrEqual" stopIfTrue="1">
      <formula>$T72</formula>
    </cfRule>
  </conditionalFormatting>
  <conditionalFormatting sqref="AH14">
    <cfRule type="cellIs" priority="115" dxfId="1000" operator="lessThanOrEqual" stopIfTrue="1">
      <formula>$T14</formula>
    </cfRule>
  </conditionalFormatting>
  <conditionalFormatting sqref="AH16">
    <cfRule type="cellIs" priority="114" dxfId="1000" operator="lessThanOrEqual" stopIfTrue="1">
      <formula>$T16</formula>
    </cfRule>
  </conditionalFormatting>
  <conditionalFormatting sqref="AH18">
    <cfRule type="cellIs" priority="113" dxfId="1000" operator="lessThanOrEqual" stopIfTrue="1">
      <formula>$T18</formula>
    </cfRule>
  </conditionalFormatting>
  <conditionalFormatting sqref="AH20">
    <cfRule type="cellIs" priority="112" dxfId="1000" operator="lessThanOrEqual" stopIfTrue="1">
      <formula>$T20</formula>
    </cfRule>
  </conditionalFormatting>
  <conditionalFormatting sqref="AH22">
    <cfRule type="cellIs" priority="111" dxfId="1000" operator="lessThanOrEqual" stopIfTrue="1">
      <formula>$T22</formula>
    </cfRule>
  </conditionalFormatting>
  <conditionalFormatting sqref="AH24">
    <cfRule type="cellIs" priority="110" dxfId="1000" operator="lessThanOrEqual" stopIfTrue="1">
      <formula>$T24</formula>
    </cfRule>
  </conditionalFormatting>
  <conditionalFormatting sqref="AH26">
    <cfRule type="cellIs" priority="109" dxfId="1000" operator="lessThanOrEqual" stopIfTrue="1">
      <formula>$T26</formula>
    </cfRule>
  </conditionalFormatting>
  <conditionalFormatting sqref="AH28">
    <cfRule type="cellIs" priority="108" dxfId="1000" operator="lessThanOrEqual" stopIfTrue="1">
      <formula>$T28</formula>
    </cfRule>
  </conditionalFormatting>
  <conditionalFormatting sqref="AH30">
    <cfRule type="cellIs" priority="107" dxfId="1000" operator="lessThanOrEqual" stopIfTrue="1">
      <formula>$T30</formula>
    </cfRule>
  </conditionalFormatting>
  <conditionalFormatting sqref="AH32">
    <cfRule type="cellIs" priority="106" dxfId="1000" operator="lessThanOrEqual" stopIfTrue="1">
      <formula>$T32</formula>
    </cfRule>
  </conditionalFormatting>
  <conditionalFormatting sqref="AH34">
    <cfRule type="cellIs" priority="105" dxfId="1000" operator="lessThanOrEqual" stopIfTrue="1">
      <formula>$T34</formula>
    </cfRule>
  </conditionalFormatting>
  <conditionalFormatting sqref="AH36">
    <cfRule type="cellIs" priority="104" dxfId="1000" operator="lessThanOrEqual" stopIfTrue="1">
      <formula>$T36</formula>
    </cfRule>
  </conditionalFormatting>
  <conditionalFormatting sqref="AH38">
    <cfRule type="cellIs" priority="103" dxfId="1000" operator="lessThanOrEqual" stopIfTrue="1">
      <formula>$T38</formula>
    </cfRule>
  </conditionalFormatting>
  <conditionalFormatting sqref="AH40">
    <cfRule type="cellIs" priority="102" dxfId="1000" operator="lessThanOrEqual" stopIfTrue="1">
      <formula>$T40</formula>
    </cfRule>
  </conditionalFormatting>
  <conditionalFormatting sqref="AH42">
    <cfRule type="cellIs" priority="101" dxfId="1000" operator="lessThanOrEqual" stopIfTrue="1">
      <formula>$T42</formula>
    </cfRule>
  </conditionalFormatting>
  <conditionalFormatting sqref="AH44">
    <cfRule type="cellIs" priority="100" dxfId="1000" operator="lessThanOrEqual" stopIfTrue="1">
      <formula>$T44</formula>
    </cfRule>
  </conditionalFormatting>
  <conditionalFormatting sqref="AH46">
    <cfRule type="cellIs" priority="99" dxfId="1000" operator="lessThanOrEqual" stopIfTrue="1">
      <formula>$T46</formula>
    </cfRule>
  </conditionalFormatting>
  <conditionalFormatting sqref="AH48">
    <cfRule type="cellIs" priority="98" dxfId="1000" operator="lessThanOrEqual" stopIfTrue="1">
      <formula>$T48</formula>
    </cfRule>
  </conditionalFormatting>
  <conditionalFormatting sqref="AH50">
    <cfRule type="cellIs" priority="97" dxfId="1000" operator="lessThanOrEqual" stopIfTrue="1">
      <formula>$T50</formula>
    </cfRule>
  </conditionalFormatting>
  <conditionalFormatting sqref="AH52">
    <cfRule type="cellIs" priority="96" dxfId="1000" operator="lessThanOrEqual" stopIfTrue="1">
      <formula>$T52</formula>
    </cfRule>
  </conditionalFormatting>
  <conditionalFormatting sqref="AH54">
    <cfRule type="cellIs" priority="95" dxfId="1000" operator="lessThanOrEqual" stopIfTrue="1">
      <formula>$T54</formula>
    </cfRule>
  </conditionalFormatting>
  <conditionalFormatting sqref="AH56">
    <cfRule type="cellIs" priority="94" dxfId="1000" operator="lessThanOrEqual" stopIfTrue="1">
      <formula>$T56</formula>
    </cfRule>
  </conditionalFormatting>
  <conditionalFormatting sqref="AH58">
    <cfRule type="cellIs" priority="93" dxfId="1000" operator="lessThanOrEqual" stopIfTrue="1">
      <formula>$T58</formula>
    </cfRule>
  </conditionalFormatting>
  <conditionalFormatting sqref="AH60">
    <cfRule type="cellIs" priority="92" dxfId="1000" operator="lessThanOrEqual" stopIfTrue="1">
      <formula>$T60</formula>
    </cfRule>
  </conditionalFormatting>
  <conditionalFormatting sqref="AH62">
    <cfRule type="cellIs" priority="91" dxfId="1000" operator="lessThanOrEqual" stopIfTrue="1">
      <formula>$T62</formula>
    </cfRule>
  </conditionalFormatting>
  <conditionalFormatting sqref="AH64">
    <cfRule type="cellIs" priority="90" dxfId="1000" operator="lessThanOrEqual" stopIfTrue="1">
      <formula>$T64</formula>
    </cfRule>
  </conditionalFormatting>
  <conditionalFormatting sqref="AH66">
    <cfRule type="cellIs" priority="89" dxfId="1000" operator="lessThanOrEqual" stopIfTrue="1">
      <formula>$T66</formula>
    </cfRule>
  </conditionalFormatting>
  <conditionalFormatting sqref="AH68">
    <cfRule type="cellIs" priority="88" dxfId="1000" operator="lessThanOrEqual" stopIfTrue="1">
      <formula>$T68</formula>
    </cfRule>
  </conditionalFormatting>
  <conditionalFormatting sqref="AH70">
    <cfRule type="cellIs" priority="87" dxfId="1000" operator="lessThanOrEqual" stopIfTrue="1">
      <formula>$T70</formula>
    </cfRule>
  </conditionalFormatting>
  <conditionalFormatting sqref="AH72">
    <cfRule type="cellIs" priority="86" dxfId="1000" operator="lessThanOrEqual" stopIfTrue="1">
      <formula>$T72</formula>
    </cfRule>
  </conditionalFormatting>
  <conditionalFormatting sqref="AH17">
    <cfRule type="cellIs" priority="85" dxfId="1000" operator="lessThanOrEqual" stopIfTrue="1">
      <formula>$T17</formula>
    </cfRule>
  </conditionalFormatting>
  <conditionalFormatting sqref="AH15">
    <cfRule type="cellIs" priority="84" dxfId="1000" operator="lessThanOrEqual" stopIfTrue="1">
      <formula>$T15</formula>
    </cfRule>
  </conditionalFormatting>
  <conditionalFormatting sqref="AH21">
    <cfRule type="cellIs" priority="83" dxfId="1000" operator="lessThanOrEqual" stopIfTrue="1">
      <formula>$T21</formula>
    </cfRule>
  </conditionalFormatting>
  <conditionalFormatting sqref="AH23">
    <cfRule type="cellIs" priority="82" dxfId="1000" operator="lessThanOrEqual" stopIfTrue="1">
      <formula>$T23</formula>
    </cfRule>
  </conditionalFormatting>
  <conditionalFormatting sqref="AH25">
    <cfRule type="cellIs" priority="81" dxfId="1000" operator="lessThanOrEqual" stopIfTrue="1">
      <formula>$T25</formula>
    </cfRule>
  </conditionalFormatting>
  <conditionalFormatting sqref="AH27">
    <cfRule type="cellIs" priority="80" dxfId="1000" operator="lessThanOrEqual" stopIfTrue="1">
      <formula>$T27</formula>
    </cfRule>
  </conditionalFormatting>
  <conditionalFormatting sqref="AH29">
    <cfRule type="cellIs" priority="79" dxfId="1000" operator="lessThanOrEqual" stopIfTrue="1">
      <formula>$T29</formula>
    </cfRule>
  </conditionalFormatting>
  <conditionalFormatting sqref="AH33">
    <cfRule type="cellIs" priority="78" dxfId="1000" operator="lessThanOrEqual" stopIfTrue="1">
      <formula>$T33</formula>
    </cfRule>
  </conditionalFormatting>
  <conditionalFormatting sqref="AH37">
    <cfRule type="cellIs" priority="77" dxfId="1000" operator="lessThanOrEqual" stopIfTrue="1">
      <formula>$T37</formula>
    </cfRule>
  </conditionalFormatting>
  <conditionalFormatting sqref="AH39">
    <cfRule type="cellIs" priority="76" dxfId="1000" operator="lessThanOrEqual" stopIfTrue="1">
      <formula>$T39</formula>
    </cfRule>
  </conditionalFormatting>
  <conditionalFormatting sqref="AH43">
    <cfRule type="cellIs" priority="75" dxfId="1000" operator="lessThanOrEqual" stopIfTrue="1">
      <formula>$T43</formula>
    </cfRule>
  </conditionalFormatting>
  <conditionalFormatting sqref="AH47">
    <cfRule type="cellIs" priority="74" dxfId="1000" operator="lessThanOrEqual" stopIfTrue="1">
      <formula>$T47</formula>
    </cfRule>
  </conditionalFormatting>
  <conditionalFormatting sqref="AH49">
    <cfRule type="cellIs" priority="73" dxfId="1000" operator="lessThanOrEqual" stopIfTrue="1">
      <formula>$T49</formula>
    </cfRule>
  </conditionalFormatting>
  <conditionalFormatting sqref="AH51">
    <cfRule type="cellIs" priority="72" dxfId="1000" operator="lessThanOrEqual" stopIfTrue="1">
      <formula>$T51</formula>
    </cfRule>
  </conditionalFormatting>
  <conditionalFormatting sqref="AH53">
    <cfRule type="cellIs" priority="71" dxfId="1000" operator="lessThanOrEqual" stopIfTrue="1">
      <formula>$T53</formula>
    </cfRule>
  </conditionalFormatting>
  <conditionalFormatting sqref="AH55">
    <cfRule type="cellIs" priority="70" dxfId="1000" operator="lessThanOrEqual" stopIfTrue="1">
      <formula>$T55</formula>
    </cfRule>
  </conditionalFormatting>
  <conditionalFormatting sqref="AH57">
    <cfRule type="cellIs" priority="69" dxfId="1000" operator="lessThanOrEqual" stopIfTrue="1">
      <formula>$T57</formula>
    </cfRule>
  </conditionalFormatting>
  <conditionalFormatting sqref="AH59">
    <cfRule type="cellIs" priority="68" dxfId="1000" operator="lessThanOrEqual" stopIfTrue="1">
      <formula>$T59</formula>
    </cfRule>
  </conditionalFormatting>
  <conditionalFormatting sqref="AH61">
    <cfRule type="cellIs" priority="67" dxfId="1000" operator="lessThanOrEqual" stopIfTrue="1">
      <formula>$T61</formula>
    </cfRule>
  </conditionalFormatting>
  <conditionalFormatting sqref="AH63">
    <cfRule type="cellIs" priority="66" dxfId="1000" operator="lessThanOrEqual" stopIfTrue="1">
      <formula>$T63</formula>
    </cfRule>
  </conditionalFormatting>
  <conditionalFormatting sqref="AH65">
    <cfRule type="cellIs" priority="65" dxfId="1000" operator="lessThanOrEqual" stopIfTrue="1">
      <formula>$T65</formula>
    </cfRule>
  </conditionalFormatting>
  <conditionalFormatting sqref="AH67">
    <cfRule type="cellIs" priority="64" dxfId="1000" operator="lessThanOrEqual" stopIfTrue="1">
      <formula>$T67</formula>
    </cfRule>
  </conditionalFormatting>
  <conditionalFormatting sqref="AH69">
    <cfRule type="cellIs" priority="63" dxfId="1000" operator="lessThanOrEqual" stopIfTrue="1">
      <formula>$T69</formula>
    </cfRule>
  </conditionalFormatting>
  <conditionalFormatting sqref="AH71">
    <cfRule type="cellIs" priority="62" dxfId="1000" operator="lessThanOrEqual" stopIfTrue="1">
      <formula>$T71</formula>
    </cfRule>
  </conditionalFormatting>
  <conditionalFormatting sqref="AH73">
    <cfRule type="cellIs" priority="61" dxfId="1000" operator="lessThanOrEqual" stopIfTrue="1">
      <formula>$T73</formula>
    </cfRule>
  </conditionalFormatting>
  <conditionalFormatting sqref="AH45">
    <cfRule type="cellIs" priority="60" dxfId="1000" operator="lessThanOrEqual" stopIfTrue="1">
      <formula>$T45</formula>
    </cfRule>
  </conditionalFormatting>
  <conditionalFormatting sqref="AH19">
    <cfRule type="cellIs" priority="59" dxfId="1000" operator="lessThanOrEqual" stopIfTrue="1">
      <formula>$T19</formula>
    </cfRule>
  </conditionalFormatting>
  <conditionalFormatting sqref="AH31">
    <cfRule type="cellIs" priority="58" dxfId="1000" operator="lessThanOrEqual" stopIfTrue="1">
      <formula>$T31</formula>
    </cfRule>
  </conditionalFormatting>
  <conditionalFormatting sqref="AH35">
    <cfRule type="cellIs" priority="57" dxfId="1000" operator="lessThanOrEqual" stopIfTrue="1">
      <formula>$T35</formula>
    </cfRule>
  </conditionalFormatting>
  <conditionalFormatting sqref="AH41">
    <cfRule type="cellIs" priority="56" dxfId="1000" operator="lessThanOrEqual" stopIfTrue="1">
      <formula>$T41</formula>
    </cfRule>
  </conditionalFormatting>
  <conditionalFormatting sqref="AI43">
    <cfRule type="cellIs" priority="42" dxfId="1000" operator="lessThanOrEqual" stopIfTrue="1">
      <formula>$T43</formula>
    </cfRule>
  </conditionalFormatting>
  <conditionalFormatting sqref="AI45">
    <cfRule type="cellIs" priority="41" dxfId="1000" operator="lessThanOrEqual" stopIfTrue="1">
      <formula>$T45</formula>
    </cfRule>
  </conditionalFormatting>
  <conditionalFormatting sqref="AI49">
    <cfRule type="cellIs" priority="39" dxfId="1000" operator="lessThanOrEqual" stopIfTrue="1">
      <formula>$T49</formula>
    </cfRule>
  </conditionalFormatting>
  <conditionalFormatting sqref="AI51">
    <cfRule type="cellIs" priority="38" dxfId="1000" operator="lessThanOrEqual" stopIfTrue="1">
      <formula>$T51</formula>
    </cfRule>
  </conditionalFormatting>
  <conditionalFormatting sqref="AI53">
    <cfRule type="cellIs" priority="37" dxfId="1000" operator="lessThanOrEqual" stopIfTrue="1">
      <formula>$T53</formula>
    </cfRule>
  </conditionalFormatting>
  <conditionalFormatting sqref="AI19">
    <cfRule type="cellIs" priority="26" dxfId="1000" operator="lessThanOrEqual" stopIfTrue="1">
      <formula>$T19</formula>
    </cfRule>
  </conditionalFormatting>
  <conditionalFormatting sqref="AI23">
    <cfRule type="cellIs" priority="25" dxfId="1000" operator="lessThanOrEqual" stopIfTrue="1">
      <formula>$T23</formula>
    </cfRule>
  </conditionalFormatting>
  <conditionalFormatting sqref="AI27">
    <cfRule type="cellIs" priority="24" dxfId="1000" operator="lessThanOrEqual" stopIfTrue="1">
      <formula>$T27</formula>
    </cfRule>
  </conditionalFormatting>
  <conditionalFormatting sqref="AI31">
    <cfRule type="cellIs" priority="23" dxfId="1000" operator="lessThanOrEqual" stopIfTrue="1">
      <formula>$T31</formula>
    </cfRule>
  </conditionalFormatting>
  <conditionalFormatting sqref="AI33">
    <cfRule type="cellIs" priority="22" dxfId="1000" operator="lessThanOrEqual" stopIfTrue="1">
      <formula>$T33</formula>
    </cfRule>
  </conditionalFormatting>
  <conditionalFormatting sqref="AI29">
    <cfRule type="cellIs" priority="21" dxfId="1000" operator="lessThanOrEqual" stopIfTrue="1">
      <formula>$T29</formula>
    </cfRule>
  </conditionalFormatting>
  <conditionalFormatting sqref="AI41">
    <cfRule type="cellIs" priority="20" dxfId="1000" operator="lessThanOrEqual" stopIfTrue="1">
      <formula>$T41</formula>
    </cfRule>
  </conditionalFormatting>
  <conditionalFormatting sqref="AI39">
    <cfRule type="cellIs" priority="18" dxfId="1000" operator="lessThanOrEqual" stopIfTrue="1">
      <formula>$T39</formula>
    </cfRule>
  </conditionalFormatting>
  <conditionalFormatting sqref="AI37">
    <cfRule type="cellIs" priority="17" dxfId="1000" operator="lessThanOrEqual" stopIfTrue="1">
      <formula>$T37</formula>
    </cfRule>
  </conditionalFormatting>
  <conditionalFormatting sqref="AI35">
    <cfRule type="cellIs" priority="16" dxfId="1000" operator="lessThanOrEqual" stopIfTrue="1">
      <formula>$T35</formula>
    </cfRule>
  </conditionalFormatting>
  <conditionalFormatting sqref="AI25">
    <cfRule type="cellIs" priority="15" dxfId="1000" operator="lessThanOrEqual" stopIfTrue="1">
      <formula>$T25</formula>
    </cfRule>
  </conditionalFormatting>
  <conditionalFormatting sqref="AI21">
    <cfRule type="cellIs" priority="14" dxfId="1000" operator="lessThanOrEqual" stopIfTrue="1">
      <formula>$T21</formula>
    </cfRule>
  </conditionalFormatting>
  <conditionalFormatting sqref="AI17">
    <cfRule type="cellIs" priority="13" dxfId="1000" operator="lessThanOrEqual" stopIfTrue="1">
      <formula>$T17</formula>
    </cfRule>
  </conditionalFormatting>
  <conditionalFormatting sqref="AI15">
    <cfRule type="cellIs" priority="12" dxfId="1000" operator="lessThanOrEqual" stopIfTrue="1">
      <formula>$T15</formula>
    </cfRule>
  </conditionalFormatting>
  <conditionalFormatting sqref="AI47">
    <cfRule type="cellIs" priority="11" dxfId="1000" operator="lessThanOrEqual" stopIfTrue="1">
      <formula>$T47</formula>
    </cfRule>
  </conditionalFormatting>
  <conditionalFormatting sqref="AI55">
    <cfRule type="cellIs" priority="10" dxfId="1000" operator="lessThanOrEqual" stopIfTrue="1">
      <formula>$T55</formula>
    </cfRule>
  </conditionalFormatting>
  <conditionalFormatting sqref="AI57">
    <cfRule type="cellIs" priority="9" dxfId="1000" operator="lessThanOrEqual" stopIfTrue="1">
      <formula>$T57</formula>
    </cfRule>
  </conditionalFormatting>
  <conditionalFormatting sqref="AI59">
    <cfRule type="cellIs" priority="8" dxfId="1000" operator="lessThanOrEqual" stopIfTrue="1">
      <formula>$T59</formula>
    </cfRule>
  </conditionalFormatting>
  <conditionalFormatting sqref="AI61">
    <cfRule type="cellIs" priority="7" dxfId="1000" operator="lessThanOrEqual" stopIfTrue="1">
      <formula>$T61</formula>
    </cfRule>
  </conditionalFormatting>
  <conditionalFormatting sqref="AI63">
    <cfRule type="cellIs" priority="6" dxfId="1000" operator="lessThanOrEqual" stopIfTrue="1">
      <formula>$T63</formula>
    </cfRule>
  </conditionalFormatting>
  <conditionalFormatting sqref="AI65">
    <cfRule type="cellIs" priority="5" dxfId="1000" operator="lessThanOrEqual" stopIfTrue="1">
      <formula>$T65</formula>
    </cfRule>
  </conditionalFormatting>
  <conditionalFormatting sqref="AI67">
    <cfRule type="cellIs" priority="4" dxfId="1000" operator="lessThanOrEqual" stopIfTrue="1">
      <formula>$T67</formula>
    </cfRule>
  </conditionalFormatting>
  <conditionalFormatting sqref="AI69">
    <cfRule type="cellIs" priority="3" dxfId="1000" operator="lessThanOrEqual" stopIfTrue="1">
      <formula>$T69</formula>
    </cfRule>
  </conditionalFormatting>
  <conditionalFormatting sqref="AI71">
    <cfRule type="cellIs" priority="2" dxfId="1000" operator="lessThanOrEqual" stopIfTrue="1">
      <formula>$T71</formula>
    </cfRule>
  </conditionalFormatting>
  <conditionalFormatting sqref="AI73">
    <cfRule type="cellIs" priority="1" dxfId="1000" operator="lessThanOrEqual" stopIfTrue="1">
      <formula>$T73</formula>
    </cfRule>
  </conditionalFormatting>
  <printOptions/>
  <pageMargins left="0.23622047244094488" right="0.23622047244094488" top="0.15748031496062992" bottom="0.15748031496062992" header="0.31496062992125984" footer="0.31496062992125984"/>
  <pageSetup fitToHeight="1" fitToWidth="1" horizontalDpi="600" verticalDpi="600" orientation="landscape" paperSize="9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5"/>
  <sheetViews>
    <sheetView zoomScale="80" zoomScaleNormal="80" zoomScalePageLayoutView="0" workbookViewId="0" topLeftCell="A1">
      <pane xSplit="20" ySplit="13" topLeftCell="U14" activePane="bottomRight" state="frozen"/>
      <selection pane="topLeft" activeCell="A1" sqref="A1"/>
      <selection pane="topRight" activeCell="P1" sqref="P1"/>
      <selection pane="bottomLeft" activeCell="A11" sqref="A11"/>
      <selection pane="bottomRight" activeCell="AG49" sqref="AG49"/>
    </sheetView>
  </sheetViews>
  <sheetFormatPr defaultColWidth="9.140625" defaultRowHeight="15"/>
  <cols>
    <col min="1" max="1" width="0.5625" style="51" customWidth="1"/>
    <col min="2" max="3" width="2.421875" style="51" customWidth="1"/>
    <col min="4" max="4" width="11.140625" style="51" bestFit="1" customWidth="1"/>
    <col min="5" max="20" width="4.421875" style="51" customWidth="1"/>
    <col min="21" max="35" width="8.00390625" style="51" customWidth="1"/>
    <col min="36" max="16384" width="9.00390625" style="51" customWidth="1"/>
  </cols>
  <sheetData>
    <row r="1" spans="1:36" ht="7.5" customHeight="1" thickBo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91.5" customHeight="1" thickBot="1">
      <c r="A2" s="52"/>
      <c r="B2" s="113" t="s">
        <v>162</v>
      </c>
      <c r="C2" s="113" t="s">
        <v>161</v>
      </c>
      <c r="D2" s="2"/>
      <c r="E2" s="81" t="s">
        <v>17</v>
      </c>
      <c r="F2" s="81" t="s">
        <v>18</v>
      </c>
      <c r="G2" s="81" t="s">
        <v>375</v>
      </c>
      <c r="H2" s="81" t="s">
        <v>19</v>
      </c>
      <c r="I2" s="81" t="s">
        <v>20</v>
      </c>
      <c r="J2" s="81" t="s">
        <v>21</v>
      </c>
      <c r="K2" s="82" t="s">
        <v>463</v>
      </c>
      <c r="L2" s="81" t="s">
        <v>464</v>
      </c>
      <c r="M2" s="81" t="s">
        <v>376</v>
      </c>
      <c r="N2" s="81" t="s">
        <v>465</v>
      </c>
      <c r="O2" s="81" t="s">
        <v>195</v>
      </c>
      <c r="P2" s="76" t="s">
        <v>374</v>
      </c>
      <c r="Q2" s="74" t="s">
        <v>289</v>
      </c>
      <c r="R2" s="74" t="s">
        <v>306</v>
      </c>
      <c r="S2" s="75" t="s">
        <v>344</v>
      </c>
      <c r="T2" s="113" t="s">
        <v>39</v>
      </c>
      <c r="U2" s="52"/>
      <c r="V2" s="115" t="str">
        <f>"目標Lv.までの必要経験値 合計 "&amp;SUM($E$6:$S$6)&amp;"　　　SP残高 合計 "&amp;SUM($E$12:$S$12)</f>
        <v>目標Lv.までの必要経験値 合計 0　　　SP残高 合計 0</v>
      </c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7"/>
      <c r="AJ2" s="52"/>
    </row>
    <row r="3" spans="1:36" ht="14.25" customHeight="1" thickBot="1">
      <c r="A3" s="52"/>
      <c r="B3" s="114"/>
      <c r="C3" s="114"/>
      <c r="D3" s="70" t="s">
        <v>117</v>
      </c>
      <c r="E3" s="83">
        <f>'SP計算機'!E$3+'SP計算機'!E$4</f>
        <v>0</v>
      </c>
      <c r="F3" s="83">
        <f>'SP計算機'!F$3+'SP計算機'!F$4</f>
        <v>0</v>
      </c>
      <c r="G3" s="83">
        <f>'SP計算機'!G$3+'SP計算機'!G$4</f>
        <v>0</v>
      </c>
      <c r="H3" s="83">
        <f>'SP計算機'!H$3+'SP計算機'!H$4</f>
        <v>0</v>
      </c>
      <c r="I3" s="83">
        <f>'SP計算機'!I$3+'SP計算機'!I$4</f>
        <v>0</v>
      </c>
      <c r="J3" s="83">
        <f>'SP計算機'!J$3+'SP計算機'!J$4</f>
        <v>0</v>
      </c>
      <c r="K3" s="83">
        <f>'SP計算機'!K$3+'SP計算機'!K$4</f>
        <v>0</v>
      </c>
      <c r="L3" s="83">
        <f>'SP計算機'!L$3+'SP計算機'!L$4</f>
        <v>0</v>
      </c>
      <c r="M3" s="83">
        <f>'SP計算機'!M$3+'SP計算機'!M$4</f>
        <v>0</v>
      </c>
      <c r="N3" s="83">
        <f>'SP計算機'!N$3+'SP計算機'!N$4</f>
        <v>0</v>
      </c>
      <c r="O3" s="83">
        <f>'SP計算機'!O$3+'SP計算機'!O$4</f>
        <v>0</v>
      </c>
      <c r="P3" s="83">
        <f>'SP計算機'!P$3+'SP計算機'!P$4</f>
        <v>0</v>
      </c>
      <c r="Q3" s="83">
        <f>'SP計算機'!Q$3+'SP計算機'!Q$4</f>
        <v>0</v>
      </c>
      <c r="R3" s="83">
        <f>'SP計算機'!R$3+'SP計算機'!R$4</f>
        <v>0</v>
      </c>
      <c r="S3" s="123" t="s">
        <v>436</v>
      </c>
      <c r="T3" s="114"/>
      <c r="U3" s="52"/>
      <c r="V3" s="87" t="s">
        <v>179</v>
      </c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9"/>
      <c r="AJ3" s="52"/>
    </row>
    <row r="4" spans="1:36" ht="13.5" customHeight="1">
      <c r="A4" s="52"/>
      <c r="B4" s="114"/>
      <c r="C4" s="114"/>
      <c r="D4" s="70" t="s">
        <v>181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124"/>
      <c r="T4" s="114"/>
      <c r="U4" s="52"/>
      <c r="V4" s="90" t="s">
        <v>469</v>
      </c>
      <c r="W4" s="147">
        <f>IF('SP計算機'!W4="","",'SP計算機'!W4)</f>
      </c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9"/>
      <c r="AJ4" s="52"/>
    </row>
    <row r="5" spans="1:36" ht="13.5" customHeight="1">
      <c r="A5" s="52"/>
      <c r="B5" s="114"/>
      <c r="C5" s="114"/>
      <c r="D5" s="70" t="s">
        <v>182</v>
      </c>
      <c r="E5" s="73">
        <f aca="true" t="shared" si="0" ref="E5:R5">SUM(E3:E4)</f>
        <v>0</v>
      </c>
      <c r="F5" s="73">
        <f t="shared" si="0"/>
        <v>0</v>
      </c>
      <c r="G5" s="73">
        <f t="shared" si="0"/>
        <v>0</v>
      </c>
      <c r="H5" s="73">
        <f t="shared" si="0"/>
        <v>0</v>
      </c>
      <c r="I5" s="73">
        <f t="shared" si="0"/>
        <v>0</v>
      </c>
      <c r="J5" s="73">
        <f t="shared" si="0"/>
        <v>0</v>
      </c>
      <c r="K5" s="73">
        <f t="shared" si="0"/>
        <v>0</v>
      </c>
      <c r="L5" s="73">
        <f t="shared" si="0"/>
        <v>0</v>
      </c>
      <c r="M5" s="73">
        <f t="shared" si="0"/>
        <v>0</v>
      </c>
      <c r="N5" s="73">
        <f t="shared" si="0"/>
        <v>0</v>
      </c>
      <c r="O5" s="73">
        <f t="shared" si="0"/>
        <v>0</v>
      </c>
      <c r="P5" s="73">
        <f t="shared" si="0"/>
        <v>0</v>
      </c>
      <c r="Q5" s="73">
        <f t="shared" si="0"/>
        <v>0</v>
      </c>
      <c r="R5" s="73">
        <f t="shared" si="0"/>
        <v>0</v>
      </c>
      <c r="S5" s="83">
        <f>'SP計算機'!S5+'SP計算機'!S7</f>
        <v>0</v>
      </c>
      <c r="T5" s="114"/>
      <c r="U5" s="29"/>
      <c r="V5" s="84"/>
      <c r="W5" s="125">
        <f>IF('SP計算機'!W5="","",'SP計算機'!W5)</f>
      </c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7"/>
      <c r="AJ5" s="52"/>
    </row>
    <row r="6" spans="1:36" ht="13.5">
      <c r="A6" s="52"/>
      <c r="B6" s="114"/>
      <c r="C6" s="114"/>
      <c r="D6" s="70" t="s">
        <v>183</v>
      </c>
      <c r="E6" s="78" t="str">
        <f>IF(ISERROR(VLOOKUP(E$5,'SP獲得表'!$F$3:$H$117,3)=TRUE),"0",IF(ISERROR(VLOOKUP(E$3,'SP獲得表'!$F$3:$H$117,3)=TRUE),"0",VLOOKUP(E$5,'SP獲得表'!$F$3:$H$117,3)-VLOOKUP(E$3,'SP獲得表'!$F$3:$H$117,3)))</f>
        <v>0</v>
      </c>
      <c r="F6" s="78" t="str">
        <f>IF(ISERROR(VLOOKUP(F$5,'SP獲得表'!$F$3:$H$117,3)=TRUE),"0",IF(ISERROR(VLOOKUP(F$3,'SP獲得表'!$F$3:$H$117,3)=TRUE),"0",VLOOKUP(F$5,'SP獲得表'!$F$3:$H$117,3)-VLOOKUP(F$3,'SP獲得表'!$F$3:$H$117,3)))</f>
        <v>0</v>
      </c>
      <c r="G6" s="78" t="str">
        <f>IF(ISERROR(VLOOKUP(G$5,'SP獲得表'!$F$3:$H$117,3)=TRUE),"0",IF(ISERROR(VLOOKUP(G$3,'SP獲得表'!$F$3:$H$117,3)=TRUE),"0",VLOOKUP(G$5,'SP獲得表'!$F$3:$H$117,3)-VLOOKUP(G$3,'SP獲得表'!$F$3:$H$117,3)))</f>
        <v>0</v>
      </c>
      <c r="H6" s="78" t="str">
        <f>IF(ISERROR(VLOOKUP(H$5,'SP獲得表'!$F$3:$H$117,3)=TRUE),"0",IF(ISERROR(VLOOKUP(H$3,'SP獲得表'!$F$3:$H$117,3)=TRUE),"0",VLOOKUP(H$5,'SP獲得表'!$F$3:$H$117,3)-VLOOKUP(H$3,'SP獲得表'!$F$3:$H$117,3)))</f>
        <v>0</v>
      </c>
      <c r="I6" s="78" t="str">
        <f>IF(ISERROR(VLOOKUP(I$5,'SP獲得表'!$F$3:$H$117,3)=TRUE),"0",IF(ISERROR(VLOOKUP(I$3,'SP獲得表'!$F$3:$H$117,3)=TRUE),"0",VLOOKUP(I$5,'SP獲得表'!$F$3:$H$117,3)-VLOOKUP(I$3,'SP獲得表'!$F$3:$H$117,3)))</f>
        <v>0</v>
      </c>
      <c r="J6" s="78" t="str">
        <f>IF(ISERROR(VLOOKUP(J$5,'SP獲得表'!$F$3:$H$117,3)=TRUE),"0",IF(ISERROR(VLOOKUP(J$3,'SP獲得表'!$F$3:$H$117,3)=TRUE),"0",VLOOKUP(J$5,'SP獲得表'!$F$3:$H$117,3)-VLOOKUP(J$3,'SP獲得表'!$F$3:$H$117,3)))</f>
        <v>0</v>
      </c>
      <c r="K6" s="78" t="str">
        <f>IF(ISERROR(VLOOKUP(K$5,'SP獲得表'!$K$3:$M$117,3)=TRUE),"0",IF(ISERROR(VLOOKUP(K$3,'SP獲得表'!$K$3:$M$117,3)=TRUE),"0",VLOOKUP(K$5,'SP獲得表'!$K$3:$M$117,3)-VLOOKUP(K$3,'SP獲得表'!$K$3:$M$117,3)))</f>
        <v>0</v>
      </c>
      <c r="L6" s="78" t="str">
        <f>IF(ISERROR(VLOOKUP(L$5,'SP獲得表'!$K$3:$M$117,3)=TRUE),"0",IF(ISERROR(VLOOKUP(L$3,'SP獲得表'!$K$3:$M$117,3)=TRUE),"0",VLOOKUP(L$5,'SP獲得表'!$K$3:$M$117,3)-VLOOKUP(L$3,'SP獲得表'!$K$3:$M$117,3)))</f>
        <v>0</v>
      </c>
      <c r="M6" s="78" t="str">
        <f>IF(ISERROR(VLOOKUP(M$5,'SP獲得表'!$K$3:$M$117,3)=TRUE),"0",IF(ISERROR(VLOOKUP(M$3,'SP獲得表'!$K$3:$M$117,3)=TRUE),"0",VLOOKUP(M$5,'SP獲得表'!$K$3:$M$117,3)-VLOOKUP(M$3,'SP獲得表'!$K$3:$M$117,3)))</f>
        <v>0</v>
      </c>
      <c r="N6" s="78" t="str">
        <f>IF(ISERROR(VLOOKUP(N$5,'SP獲得表'!$K$3:$M$117,3)=TRUE),"0",IF(ISERROR(VLOOKUP(N$3,'SP獲得表'!$K$3:$M$117,3)=TRUE),"0",VLOOKUP(N$5,'SP獲得表'!$K$3:$M$117,3)-VLOOKUP(N$3,'SP獲得表'!$K$3:$M$117,3)))</f>
        <v>0</v>
      </c>
      <c r="O6" s="78" t="str">
        <f>IF(ISERROR(VLOOKUP(O$5,'SP獲得表'!$K$3:$M$117,3)=TRUE),"0",IF(ISERROR(VLOOKUP(O$3,'SP獲得表'!$K$3:$M$117,3)=TRUE),"0",VLOOKUP(O$5,'SP獲得表'!$K$3:$M$117,3)-VLOOKUP(O$3,'SP獲得表'!$K$3:$M$117,3)))</f>
        <v>0</v>
      </c>
      <c r="P6" s="78" t="str">
        <f>IF(ISERROR(VLOOKUP(P$5,'SP獲得表'!$K$3:$M$117,3)=TRUE),"0",IF(ISERROR(VLOOKUP(P$3,'SP獲得表'!$K$3:$M$117,3)=TRUE),"0",VLOOKUP(P$5,'SP獲得表'!$K$3:$M$117,3)-VLOOKUP(P$3,'SP獲得表'!$K$3:$M$117,3)))</f>
        <v>0</v>
      </c>
      <c r="Q6" s="78" t="str">
        <f>IF(ISERROR(VLOOKUP(Q$5,'SP獲得表'!$K$3:$M$117,3)=TRUE),"0",IF(ISERROR(VLOOKUP(Q$3,'SP獲得表'!$K$3:$M$117,3)=TRUE),"0",VLOOKUP(Q$5,'SP獲得表'!$K$3:$M$117,3)-VLOOKUP(Q$3,'SP獲得表'!$K$3:$M$117,3)))</f>
        <v>0</v>
      </c>
      <c r="R6" s="78" t="str">
        <f>IF(ISERROR(VLOOKUP(R$5,'SP獲得表'!$K$3:$M$117,3)=TRUE),"0",IF(ISERROR(VLOOKUP(R$3,'SP獲得表'!$K$3:$M$117,3)=TRUE),"0",VLOOKUP(R$5,'SP獲得表'!$K$3:$M$117,3)-VLOOKUP(R$3,'SP獲得表'!$K$3:$M$117,3)))</f>
        <v>0</v>
      </c>
      <c r="S6" s="91" t="s">
        <v>473</v>
      </c>
      <c r="T6" s="114"/>
      <c r="U6" s="29"/>
      <c r="V6" s="86"/>
      <c r="W6" s="141">
        <f>IF('SP計算機'!W6="","",'SP計算機'!W6)</f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3"/>
      <c r="AJ6" s="52"/>
    </row>
    <row r="7" spans="1:36" ht="13.5">
      <c r="A7" s="52"/>
      <c r="B7" s="114"/>
      <c r="C7" s="114"/>
      <c r="D7" s="70" t="s">
        <v>199</v>
      </c>
      <c r="E7" s="70" t="str">
        <f>IF(ISERROR(VLOOKUP(E$5,'SP獲得表'!$A$3:$C$117,3)=TRUE),"0",VLOOKUP(E$5,'SP獲得表'!$A$3:$C$117,3))</f>
        <v>0</v>
      </c>
      <c r="F7" s="70" t="str">
        <f>IF(ISERROR(VLOOKUP(F$5,'SP獲得表'!$A$3:$C$117,3)=TRUE),"0",VLOOKUP(F$5,'SP獲得表'!$A$3:$C$117,3))</f>
        <v>0</v>
      </c>
      <c r="G7" s="70" t="str">
        <f>IF(ISERROR(VLOOKUP(G$5,'SP獲得表'!$A$3:$C$117,3)=TRUE),"0",VLOOKUP(G$5,'SP獲得表'!$A$3:$C$117,3))</f>
        <v>0</v>
      </c>
      <c r="H7" s="70" t="str">
        <f>IF(ISERROR(VLOOKUP(H$5,'SP獲得表'!$A$3:$C$117,3)=TRUE),"0",VLOOKUP(H$5,'SP獲得表'!$A$3:$C$117,3))</f>
        <v>0</v>
      </c>
      <c r="I7" s="70" t="str">
        <f>IF(ISERROR(VLOOKUP(I$5,'SP獲得表'!$A$3:$C$117,3)=TRUE),"0",VLOOKUP(I$5,'SP獲得表'!$A$3:$C$117,3))</f>
        <v>0</v>
      </c>
      <c r="J7" s="70" t="str">
        <f>IF(ISERROR(VLOOKUP(J$5,'SP獲得表'!$A$3:$C$117,3)=TRUE),"0",VLOOKUP(J$5,'SP獲得表'!$A$3:$C$117,3))</f>
        <v>0</v>
      </c>
      <c r="K7" s="70" t="str">
        <f>IF(ISERROR(VLOOKUP(K$5,'SP獲得表'!$A$3:$C$117,3)=TRUE),"0",VLOOKUP(K$5,'SP獲得表'!$A$3:$C$117,3))</f>
        <v>0</v>
      </c>
      <c r="L7" s="70" t="str">
        <f>IF(ISERROR(VLOOKUP(L$5,'SP獲得表'!$A$3:$C$117,3)=TRUE),"0",VLOOKUP(L$5,'SP獲得表'!$A$3:$C$117,3))</f>
        <v>0</v>
      </c>
      <c r="M7" s="70" t="str">
        <f>IF(ISERROR(VLOOKUP(M$5,'SP獲得表'!$A$3:$C$117,3)=TRUE),"0",VLOOKUP(M$5,'SP獲得表'!$A$3:$C$117,3))</f>
        <v>0</v>
      </c>
      <c r="N7" s="70" t="str">
        <f>IF(ISERROR(VLOOKUP(N$5,'SP獲得表'!$A$3:$C$117,3)=TRUE),"0",VLOOKUP(N$5,'SP獲得表'!$A$3:$C$117,3))</f>
        <v>0</v>
      </c>
      <c r="O7" s="70" t="str">
        <f>IF(ISERROR(VLOOKUP(O$5,'SP獲得表'!$A$3:$C$117,3)=TRUE),"0",VLOOKUP(O$5,'SP獲得表'!$A$3:$C$117,3))</f>
        <v>0</v>
      </c>
      <c r="P7" s="70" t="str">
        <f>IF(ISERROR(VLOOKUP(P$5,'SP獲得表'!$A$3:$C$117,3)=TRUE),"0",VLOOKUP(P$5,'SP獲得表'!$A$3:$C$117,3))</f>
        <v>0</v>
      </c>
      <c r="Q7" s="70" t="str">
        <f>IF(ISERROR(VLOOKUP(Q$5,'SP獲得表'!$A$3:$C$117,3)=TRUE),"0",VLOOKUP(Q$5,'SP獲得表'!$A$3:$C$117,3))</f>
        <v>0</v>
      </c>
      <c r="R7" s="70" t="str">
        <f>IF(ISERROR(VLOOKUP(R$5,'SP獲得表'!$A$3:$C$117,3)=TRUE),"0",VLOOKUP(R$5,'SP獲得表'!$A$3:$C$117,3))</f>
        <v>0</v>
      </c>
      <c r="S7" s="71"/>
      <c r="T7" s="114"/>
      <c r="U7" s="29"/>
      <c r="V7" s="84" t="s">
        <v>470</v>
      </c>
      <c r="W7" s="135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6"/>
      <c r="AJ7" s="52"/>
    </row>
    <row r="8" spans="1:36" ht="13.5" customHeight="1">
      <c r="A8" s="52"/>
      <c r="B8" s="114"/>
      <c r="C8" s="114"/>
      <c r="D8" s="70" t="s">
        <v>433</v>
      </c>
      <c r="E8" s="83">
        <f>'SP計算機'!E$8+'SP計算機'!E$9</f>
        <v>0</v>
      </c>
      <c r="F8" s="83">
        <f>'SP計算機'!F$8+'SP計算機'!F$9</f>
        <v>0</v>
      </c>
      <c r="G8" s="83">
        <f>'SP計算機'!G$8+'SP計算機'!G$9</f>
        <v>0</v>
      </c>
      <c r="H8" s="83">
        <f>'SP計算機'!H$8+'SP計算機'!H$9</f>
        <v>0</v>
      </c>
      <c r="I8" s="83">
        <f>'SP計算機'!I$8+'SP計算機'!I$9</f>
        <v>0</v>
      </c>
      <c r="J8" s="83">
        <f>'SP計算機'!J$8+'SP計算機'!J$9</f>
        <v>0</v>
      </c>
      <c r="K8" s="83">
        <f>'SP計算機'!K$8+'SP計算機'!K$9</f>
        <v>0</v>
      </c>
      <c r="L8" s="83">
        <f>'SP計算機'!L$8+'SP計算機'!L$9</f>
        <v>0</v>
      </c>
      <c r="M8" s="83">
        <f>'SP計算機'!M$8+'SP計算機'!M$9</f>
        <v>0</v>
      </c>
      <c r="N8" s="83">
        <f>'SP計算機'!N$8+'SP計算機'!N$9</f>
        <v>0</v>
      </c>
      <c r="O8" s="83">
        <f>'SP計算機'!O$8+'SP計算機'!O$9</f>
        <v>0</v>
      </c>
      <c r="P8" s="83">
        <f>'SP計算機'!P$8+'SP計算機'!P$9</f>
        <v>0</v>
      </c>
      <c r="Q8" s="83">
        <f>'SP計算機'!Q$8+'SP計算機'!Q$9</f>
        <v>0</v>
      </c>
      <c r="R8" s="83">
        <f>'SP計算機'!R$8+'SP計算機'!R$9</f>
        <v>0</v>
      </c>
      <c r="S8" s="120" t="s">
        <v>435</v>
      </c>
      <c r="T8" s="114"/>
      <c r="U8" s="29"/>
      <c r="V8" s="84"/>
      <c r="W8" s="135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6"/>
      <c r="AJ8" s="52"/>
    </row>
    <row r="9" spans="1:36" ht="13.5">
      <c r="A9" s="52"/>
      <c r="B9" s="114"/>
      <c r="C9" s="114"/>
      <c r="D9" s="70" t="s">
        <v>434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21"/>
      <c r="T9" s="114"/>
      <c r="U9" s="29"/>
      <c r="V9" s="86"/>
      <c r="W9" s="138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40"/>
      <c r="AJ9" s="52"/>
    </row>
    <row r="10" spans="1:36" ht="13.5">
      <c r="A10" s="52"/>
      <c r="B10" s="114"/>
      <c r="C10" s="114"/>
      <c r="D10" s="70" t="s">
        <v>200</v>
      </c>
      <c r="E10" s="70">
        <f>SUM(E$7:E$9)</f>
        <v>0</v>
      </c>
      <c r="F10" s="70">
        <f aca="true" t="shared" si="1" ref="F10:R10">SUM(F$7:F$9)</f>
        <v>0</v>
      </c>
      <c r="G10" s="70">
        <f t="shared" si="1"/>
        <v>0</v>
      </c>
      <c r="H10" s="70">
        <f t="shared" si="1"/>
        <v>0</v>
      </c>
      <c r="I10" s="70">
        <f t="shared" si="1"/>
        <v>0</v>
      </c>
      <c r="J10" s="70">
        <f t="shared" si="1"/>
        <v>0</v>
      </c>
      <c r="K10" s="70">
        <f t="shared" si="1"/>
        <v>0</v>
      </c>
      <c r="L10" s="70">
        <f t="shared" si="1"/>
        <v>0</v>
      </c>
      <c r="M10" s="70">
        <f t="shared" si="1"/>
        <v>0</v>
      </c>
      <c r="N10" s="70">
        <f t="shared" si="1"/>
        <v>0</v>
      </c>
      <c r="O10" s="70">
        <f t="shared" si="1"/>
        <v>0</v>
      </c>
      <c r="P10" s="70">
        <f t="shared" si="1"/>
        <v>0</v>
      </c>
      <c r="Q10" s="70">
        <f t="shared" si="1"/>
        <v>0</v>
      </c>
      <c r="R10" s="70">
        <f t="shared" si="1"/>
        <v>0</v>
      </c>
      <c r="S10" s="122"/>
      <c r="T10" s="114"/>
      <c r="U10" s="29"/>
      <c r="V10" s="84" t="s">
        <v>471</v>
      </c>
      <c r="W10" s="125" t="e">
        <f>IF(#REF!="","",#REF!)</f>
        <v>#REF!</v>
      </c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7"/>
      <c r="AJ10" s="52"/>
    </row>
    <row r="11" spans="1:36" ht="14.25" thickBot="1">
      <c r="A11" s="52"/>
      <c r="B11" s="114"/>
      <c r="C11" s="114"/>
      <c r="D11" s="70" t="s">
        <v>25</v>
      </c>
      <c r="E11" s="70">
        <f aca="true" t="shared" si="2" ref="E11:R11">SUM(E$14:E$74)</f>
        <v>0</v>
      </c>
      <c r="F11" s="70">
        <f t="shared" si="2"/>
        <v>0</v>
      </c>
      <c r="G11" s="70">
        <f t="shared" si="2"/>
        <v>0</v>
      </c>
      <c r="H11" s="70">
        <f t="shared" si="2"/>
        <v>0</v>
      </c>
      <c r="I11" s="70">
        <f t="shared" si="2"/>
        <v>0</v>
      </c>
      <c r="J11" s="70">
        <f t="shared" si="2"/>
        <v>0</v>
      </c>
      <c r="K11" s="70">
        <f t="shared" si="2"/>
        <v>0</v>
      </c>
      <c r="L11" s="70">
        <f t="shared" si="2"/>
        <v>0</v>
      </c>
      <c r="M11" s="70">
        <f t="shared" si="2"/>
        <v>0</v>
      </c>
      <c r="N11" s="70">
        <f t="shared" si="2"/>
        <v>0</v>
      </c>
      <c r="O11" s="70">
        <f t="shared" si="2"/>
        <v>0</v>
      </c>
      <c r="P11" s="70">
        <f t="shared" si="2"/>
        <v>0</v>
      </c>
      <c r="Q11" s="70">
        <f t="shared" si="2"/>
        <v>0</v>
      </c>
      <c r="R11" s="70">
        <f t="shared" si="2"/>
        <v>0</v>
      </c>
      <c r="S11" s="79">
        <f>MAX(MAX(S$14+S$15,S$16+S$17,S$18+S$19,S$20+S$21,S$22+S$23,S$24+S$25,S$26+S$27,S$28+S$29,S$30+S$31,S$32+S$33,S$34+S$35,S$36+S$37,S$38+S$39,S$40+S$41,S$42+S$43,S$44+S$45,S$46+S$47),MAX(S$48+S$49,S$50+S$51,S$52+S$53,S$54+S$55,S$56+S$57,S$58+S$59,S$60+S$61,S$62+S$63,S$64+S$65,S$66+S$67,S$68+S$69,S$70+S$71,S$72+S$73,S$74+S$75,S$76+S$77))</f>
        <v>0</v>
      </c>
      <c r="T11" s="114"/>
      <c r="U11" s="24"/>
      <c r="V11" s="85"/>
      <c r="W11" s="128" t="e">
        <f>IF(#REF!="","",#REF!)</f>
        <v>#REF!</v>
      </c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30"/>
      <c r="AJ11" s="52"/>
    </row>
    <row r="12" spans="1:36" ht="14.25" thickBot="1">
      <c r="A12" s="52"/>
      <c r="B12" s="114"/>
      <c r="C12" s="114"/>
      <c r="D12" s="72" t="s">
        <v>24</v>
      </c>
      <c r="E12" s="72" t="str">
        <f>IF(ISERROR(VLOOKUP(E$5,'SP獲得表'!$A$3:$C$117,3)=TRUE),"0",E$10-E$11)</f>
        <v>0</v>
      </c>
      <c r="F12" s="72" t="str">
        <f>IF(ISERROR(VLOOKUP(F$5,'SP獲得表'!$A$3:$C$117,3)=TRUE),"0",F$10-F$11)</f>
        <v>0</v>
      </c>
      <c r="G12" s="72" t="str">
        <f>IF(ISERROR(VLOOKUP(G$5,'SP獲得表'!$A$3:$C$117,3)=TRUE),"0",G$10-G$11)</f>
        <v>0</v>
      </c>
      <c r="H12" s="72" t="str">
        <f>IF(ISERROR(VLOOKUP(H$5,'SP獲得表'!$A$3:$C$117,3)=TRUE),"0",H$10-H$11)</f>
        <v>0</v>
      </c>
      <c r="I12" s="72" t="str">
        <f>IF(ISERROR(VLOOKUP(I$5,'SP獲得表'!$A$3:$C$117,3)=TRUE),"0",I$10-I$11)</f>
        <v>0</v>
      </c>
      <c r="J12" s="72" t="str">
        <f>IF(ISERROR(VLOOKUP(J$5,'SP獲得表'!$A$3:$C$117,3)=TRUE),"0",J$10-J$11)</f>
        <v>0</v>
      </c>
      <c r="K12" s="72" t="str">
        <f>IF(ISERROR(VLOOKUP(K$5,'SP獲得表'!$A$3:$C$117,3)=TRUE),"0",K$10-K$11)</f>
        <v>0</v>
      </c>
      <c r="L12" s="72" t="str">
        <f>IF(ISERROR(VLOOKUP(L$5,'SP獲得表'!$A$3:$C$117,3)=TRUE),"0",L$10-L$11)</f>
        <v>0</v>
      </c>
      <c r="M12" s="72" t="str">
        <f>IF(ISERROR(VLOOKUP(M$5,'SP獲得表'!$A$3:$C$117,3)=TRUE),"0",M$10-M$11)</f>
        <v>0</v>
      </c>
      <c r="N12" s="72" t="str">
        <f>IF(ISERROR(VLOOKUP(N$5,'SP獲得表'!$A$3:$C$117,3)=TRUE),"0",N$10-N$11)</f>
        <v>0</v>
      </c>
      <c r="O12" s="72" t="str">
        <f>IF(ISERROR(VLOOKUP(O$5,'SP獲得表'!$A$3:$C$117,3)=TRUE),"0",O$10-O$11)</f>
        <v>0</v>
      </c>
      <c r="P12" s="72" t="str">
        <f>IF(ISERROR(VLOOKUP(P$5,'SP獲得表'!$A$3:$C$117,3)=TRUE),"0",P$10-P$11)</f>
        <v>0</v>
      </c>
      <c r="Q12" s="72" t="str">
        <f>IF(ISERROR(VLOOKUP(Q$5,'SP獲得表'!$A$3:$C$117,3)=TRUE),"0",Q$10-Q$11)</f>
        <v>0</v>
      </c>
      <c r="R12" s="72" t="str">
        <f>IF(ISERROR(VLOOKUP(R$5,'SP獲得表'!$A$3:$C$117,3)=TRUE),"0",R$10-R$11)</f>
        <v>0</v>
      </c>
      <c r="S12" s="80">
        <f>$S5+S$7-S$11</f>
        <v>0</v>
      </c>
      <c r="T12" s="114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</row>
    <row r="13" spans="1:36" ht="24" customHeight="1" thickBot="1">
      <c r="A13" s="52"/>
      <c r="B13" s="26"/>
      <c r="C13" s="28"/>
      <c r="D13" s="146" t="s">
        <v>185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56"/>
      <c r="U13" s="118" t="s">
        <v>184</v>
      </c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52"/>
    </row>
    <row r="14" spans="1:36" ht="13.5">
      <c r="A14" s="52"/>
      <c r="B14" s="27" t="s">
        <v>17</v>
      </c>
      <c r="C14" s="50" t="s">
        <v>26</v>
      </c>
      <c r="D14" s="144" t="s">
        <v>26</v>
      </c>
      <c r="E14" s="83">
        <f>'SP計算機'!E14+'SP計算機'!E15</f>
        <v>0</v>
      </c>
      <c r="F14" s="62" t="s">
        <v>23</v>
      </c>
      <c r="G14" s="62" t="s">
        <v>23</v>
      </c>
      <c r="H14" s="62" t="s">
        <v>23</v>
      </c>
      <c r="I14" s="62" t="s">
        <v>23</v>
      </c>
      <c r="J14" s="62" t="s">
        <v>23</v>
      </c>
      <c r="K14" s="62" t="s">
        <v>23</v>
      </c>
      <c r="L14" s="62" t="s">
        <v>23</v>
      </c>
      <c r="M14" s="62" t="s">
        <v>23</v>
      </c>
      <c r="N14" s="62" t="s">
        <v>23</v>
      </c>
      <c r="O14" s="62" t="s">
        <v>23</v>
      </c>
      <c r="P14" s="62" t="s">
        <v>23</v>
      </c>
      <c r="Q14" s="62" t="s">
        <v>23</v>
      </c>
      <c r="R14" s="62" t="s">
        <v>23</v>
      </c>
      <c r="S14" s="83">
        <f>'SP計算機'!S14+'SP計算機'!S15</f>
        <v>0</v>
      </c>
      <c r="T14" s="111">
        <f>SUM($E14:$S15)</f>
        <v>0</v>
      </c>
      <c r="U14" s="30">
        <v>8</v>
      </c>
      <c r="V14" s="30">
        <v>16</v>
      </c>
      <c r="W14" s="30">
        <v>28</v>
      </c>
      <c r="X14" s="30">
        <v>40</v>
      </c>
      <c r="Y14" s="30">
        <v>48</v>
      </c>
      <c r="Z14" s="30">
        <v>56</v>
      </c>
      <c r="AA14" s="30">
        <v>70</v>
      </c>
      <c r="AB14" s="30">
        <v>80</v>
      </c>
      <c r="AC14" s="30">
        <v>90</v>
      </c>
      <c r="AD14" s="30">
        <v>100</v>
      </c>
      <c r="AE14" s="30">
        <v>110</v>
      </c>
      <c r="AF14" s="30">
        <v>120</v>
      </c>
      <c r="AG14" s="30">
        <v>130</v>
      </c>
      <c r="AH14" s="30">
        <v>140</v>
      </c>
      <c r="AI14" s="31">
        <v>150</v>
      </c>
      <c r="AJ14" s="52"/>
    </row>
    <row r="15" spans="1:36" ht="24" customHeight="1" thickBot="1">
      <c r="A15" s="52"/>
      <c r="B15" s="27" t="s">
        <v>17</v>
      </c>
      <c r="C15" s="50" t="s">
        <v>26</v>
      </c>
      <c r="D15" s="145"/>
      <c r="E15" s="63"/>
      <c r="F15" s="64" t="s">
        <v>23</v>
      </c>
      <c r="G15" s="64" t="s">
        <v>23</v>
      </c>
      <c r="H15" s="64" t="s">
        <v>23</v>
      </c>
      <c r="I15" s="64" t="s">
        <v>23</v>
      </c>
      <c r="J15" s="64" t="s">
        <v>23</v>
      </c>
      <c r="K15" s="64" t="s">
        <v>23</v>
      </c>
      <c r="L15" s="64" t="s">
        <v>23</v>
      </c>
      <c r="M15" s="64" t="s">
        <v>23</v>
      </c>
      <c r="N15" s="64" t="s">
        <v>23</v>
      </c>
      <c r="O15" s="64" t="s">
        <v>23</v>
      </c>
      <c r="P15" s="64" t="s">
        <v>23</v>
      </c>
      <c r="Q15" s="64" t="s">
        <v>23</v>
      </c>
      <c r="R15" s="64" t="s">
        <v>23</v>
      </c>
      <c r="S15" s="63"/>
      <c r="T15" s="112"/>
      <c r="U15" s="60" t="str">
        <f>'SP計算機'!U15</f>
        <v>かばう(専)</v>
      </c>
      <c r="V15" s="60" t="str">
        <f>'SP計算機'!V15</f>
        <v>常時みのまもり+5</v>
      </c>
      <c r="W15" s="60" t="str">
        <f>'SP計算機'!W15</f>
        <v>常時ちから+5</v>
      </c>
      <c r="X15" s="60" t="str">
        <f>'SP計算機'!X15</f>
        <v>ロストアタック</v>
      </c>
      <c r="Y15" s="60" t="str">
        <f>'SP計算機'!Y15</f>
        <v>常時みのまもり+5</v>
      </c>
      <c r="Z15" s="60" t="str">
        <f>'SP計算機'!Z15</f>
        <v>常時ちから+5</v>
      </c>
      <c r="AA15" s="60" t="str">
        <f>'SP計算機'!AA15</f>
        <v>たいあたり(専)</v>
      </c>
      <c r="AB15" s="60" t="str">
        <f>'SP計算機'!AB15</f>
        <v>常時最大HP+30</v>
      </c>
      <c r="AC15" s="60" t="str">
        <f>'SP計算機'!AC15</f>
        <v>常時みのまもり+10</v>
      </c>
      <c r="AD15" s="60" t="str">
        <f>'SP計算機'!AD15</f>
        <v>やいばくだき(専) </v>
      </c>
      <c r="AE15" s="60" t="str">
        <f>'SP計算機'!AE15</f>
        <v>かばうの心得（専）</v>
      </c>
      <c r="AF15" s="60" t="str">
        <f>'SP計算機'!AF15</f>
        <v>ちから＋10（専）</v>
      </c>
      <c r="AG15" s="60" t="str">
        <f>'SP計算機'!AG15</f>
        <v>チャージタックル</v>
      </c>
      <c r="AH15" s="60" t="str">
        <f>'SP計算機'!AH15</f>
        <v>たまに2回攻撃</v>
      </c>
      <c r="AI15" s="93" t="str">
        <f>'SP計算機'!AI15</f>
        <v>真・やいばくだき</v>
      </c>
      <c r="AJ15" s="52"/>
    </row>
    <row r="16" spans="1:36" ht="13.5">
      <c r="A16" s="52"/>
      <c r="B16" s="27" t="s">
        <v>18</v>
      </c>
      <c r="C16" s="50" t="s">
        <v>132</v>
      </c>
      <c r="D16" s="109" t="s">
        <v>133</v>
      </c>
      <c r="E16" s="65" t="s">
        <v>23</v>
      </c>
      <c r="F16" s="83">
        <f>'SP計算機'!F16+'SP計算機'!F17</f>
        <v>0</v>
      </c>
      <c r="G16" s="65" t="s">
        <v>23</v>
      </c>
      <c r="H16" s="65" t="s">
        <v>23</v>
      </c>
      <c r="I16" s="65" t="s">
        <v>23</v>
      </c>
      <c r="J16" s="65" t="s">
        <v>23</v>
      </c>
      <c r="K16" s="62" t="s">
        <v>23</v>
      </c>
      <c r="L16" s="65" t="s">
        <v>23</v>
      </c>
      <c r="M16" s="65" t="s">
        <v>23</v>
      </c>
      <c r="N16" s="65" t="s">
        <v>23</v>
      </c>
      <c r="O16" s="62" t="s">
        <v>23</v>
      </c>
      <c r="P16" s="65" t="s">
        <v>23</v>
      </c>
      <c r="Q16" s="65" t="s">
        <v>23</v>
      </c>
      <c r="R16" s="65" t="s">
        <v>23</v>
      </c>
      <c r="S16" s="83">
        <f>'SP計算機'!S16+'SP計算機'!S17</f>
        <v>0</v>
      </c>
      <c r="T16" s="111">
        <f>SUM($E16:$S17)</f>
        <v>0</v>
      </c>
      <c r="U16" s="53">
        <v>8</v>
      </c>
      <c r="V16" s="53">
        <v>16</v>
      </c>
      <c r="W16" s="53">
        <v>28</v>
      </c>
      <c r="X16" s="53">
        <v>40</v>
      </c>
      <c r="Y16" s="53">
        <v>48</v>
      </c>
      <c r="Z16" s="53">
        <v>56</v>
      </c>
      <c r="AA16" s="53">
        <v>70</v>
      </c>
      <c r="AB16" s="53">
        <v>80</v>
      </c>
      <c r="AC16" s="53">
        <v>90</v>
      </c>
      <c r="AD16" s="53">
        <v>100</v>
      </c>
      <c r="AE16" s="30">
        <v>110</v>
      </c>
      <c r="AF16" s="30">
        <v>120</v>
      </c>
      <c r="AG16" s="30">
        <v>130</v>
      </c>
      <c r="AH16" s="30">
        <v>140</v>
      </c>
      <c r="AI16" s="31">
        <v>150</v>
      </c>
      <c r="AJ16" s="52"/>
    </row>
    <row r="17" spans="1:36" ht="24" customHeight="1" thickBot="1">
      <c r="A17" s="52"/>
      <c r="B17" s="27" t="s">
        <v>18</v>
      </c>
      <c r="C17" s="50" t="s">
        <v>132</v>
      </c>
      <c r="D17" s="137"/>
      <c r="E17" s="67" t="s">
        <v>23</v>
      </c>
      <c r="F17" s="68"/>
      <c r="G17" s="67" t="s">
        <v>23</v>
      </c>
      <c r="H17" s="67" t="s">
        <v>23</v>
      </c>
      <c r="I17" s="67" t="s">
        <v>23</v>
      </c>
      <c r="J17" s="67" t="s">
        <v>23</v>
      </c>
      <c r="K17" s="64" t="s">
        <v>23</v>
      </c>
      <c r="L17" s="67" t="s">
        <v>23</v>
      </c>
      <c r="M17" s="67" t="s">
        <v>23</v>
      </c>
      <c r="N17" s="67" t="s">
        <v>23</v>
      </c>
      <c r="O17" s="64" t="s">
        <v>23</v>
      </c>
      <c r="P17" s="67" t="s">
        <v>23</v>
      </c>
      <c r="Q17" s="67" t="s">
        <v>23</v>
      </c>
      <c r="R17" s="67" t="s">
        <v>23</v>
      </c>
      <c r="S17" s="63"/>
      <c r="T17" s="112"/>
      <c r="U17" s="60" t="str">
        <f>'SP計算機'!U17</f>
        <v>おはらい</v>
      </c>
      <c r="V17" s="59" t="str">
        <f>'SP計算機'!V17</f>
        <v>常時かいふく魔力+10</v>
      </c>
      <c r="W17" s="60" t="str">
        <f>'SP計算機'!W17</f>
        <v>マホトラのころも(専)</v>
      </c>
      <c r="X17" s="60" t="str">
        <f>'SP計算機'!X17</f>
        <v>常時最大MP+10</v>
      </c>
      <c r="Y17" s="60" t="str">
        <f>'SP計算機'!Y17</f>
        <v>聖女の守り(専)</v>
      </c>
      <c r="Z17" s="59" t="str">
        <f>'SP計算機'!Z17</f>
        <v>常時かいふく魔力+10</v>
      </c>
      <c r="AA17" s="60" t="str">
        <f>'SP計算機'!AA17</f>
        <v>天使の守り(専)</v>
      </c>
      <c r="AB17" s="60" t="str">
        <f>'SP計算機'!AB17</f>
        <v>常時最大MP+10</v>
      </c>
      <c r="AC17" s="59" t="str">
        <f>'SP計算機'!AC17</f>
        <v>常時かいふく魔力+10</v>
      </c>
      <c r="AD17" s="60" t="str">
        <f>'SP計算機'!AD17</f>
        <v>聖なる祈り(専)</v>
      </c>
      <c r="AE17" s="60" t="str">
        <f>'SP計算機'!AE17</f>
        <v>回復魔力+20（専）</v>
      </c>
      <c r="AF17" s="60" t="str">
        <f>'SP計算機'!AF17</f>
        <v>最大MP +30（専）</v>
      </c>
      <c r="AG17" s="60" t="str">
        <f>'SP計算機'!AG17</f>
        <v>ホーリーライト</v>
      </c>
      <c r="AH17" s="60" t="str">
        <f>'SP計算機'!AH17</f>
        <v>たまにHP１で生き残り</v>
      </c>
      <c r="AI17" s="93" t="str">
        <f>'SP計算機'!AI17</f>
        <v>女神の祝福</v>
      </c>
      <c r="AJ17" s="52"/>
    </row>
    <row r="18" spans="1:36" ht="13.5">
      <c r="A18" s="52"/>
      <c r="B18" s="27" t="s">
        <v>35</v>
      </c>
      <c r="C18" s="50" t="s">
        <v>27</v>
      </c>
      <c r="D18" s="109" t="s">
        <v>27</v>
      </c>
      <c r="E18" s="65" t="s">
        <v>23</v>
      </c>
      <c r="F18" s="65" t="s">
        <v>23</v>
      </c>
      <c r="G18" s="83">
        <f>'SP計算機'!G18+'SP計算機'!G19</f>
        <v>0</v>
      </c>
      <c r="H18" s="65" t="s">
        <v>23</v>
      </c>
      <c r="I18" s="65" t="s">
        <v>23</v>
      </c>
      <c r="J18" s="65" t="s">
        <v>23</v>
      </c>
      <c r="K18" s="62" t="s">
        <v>23</v>
      </c>
      <c r="L18" s="65" t="s">
        <v>23</v>
      </c>
      <c r="M18" s="65" t="s">
        <v>23</v>
      </c>
      <c r="N18" s="65" t="s">
        <v>23</v>
      </c>
      <c r="O18" s="62" t="s">
        <v>23</v>
      </c>
      <c r="P18" s="65" t="s">
        <v>23</v>
      </c>
      <c r="Q18" s="65" t="s">
        <v>23</v>
      </c>
      <c r="R18" s="65" t="s">
        <v>23</v>
      </c>
      <c r="S18" s="83">
        <f>'SP計算機'!S18+'SP計算機'!S19</f>
        <v>0</v>
      </c>
      <c r="T18" s="111">
        <f>SUM($E18:$S19)</f>
        <v>0</v>
      </c>
      <c r="U18" s="53">
        <v>8</v>
      </c>
      <c r="V18" s="53">
        <v>18</v>
      </c>
      <c r="W18" s="53">
        <v>26</v>
      </c>
      <c r="X18" s="53">
        <v>38</v>
      </c>
      <c r="Y18" s="53">
        <v>46</v>
      </c>
      <c r="Z18" s="53">
        <v>54</v>
      </c>
      <c r="AA18" s="53">
        <v>68</v>
      </c>
      <c r="AB18" s="53">
        <v>78</v>
      </c>
      <c r="AC18" s="53">
        <v>88</v>
      </c>
      <c r="AD18" s="53">
        <v>100</v>
      </c>
      <c r="AE18" s="30">
        <v>110</v>
      </c>
      <c r="AF18" s="30">
        <v>120</v>
      </c>
      <c r="AG18" s="30">
        <v>130</v>
      </c>
      <c r="AH18" s="30">
        <v>140</v>
      </c>
      <c r="AI18" s="31">
        <v>150</v>
      </c>
      <c r="AJ18" s="52"/>
    </row>
    <row r="19" spans="1:36" ht="24.75" customHeight="1" thickBot="1">
      <c r="A19" s="52"/>
      <c r="B19" s="27" t="s">
        <v>35</v>
      </c>
      <c r="C19" s="50" t="s">
        <v>27</v>
      </c>
      <c r="D19" s="110"/>
      <c r="E19" s="64" t="s">
        <v>23</v>
      </c>
      <c r="F19" s="64" t="s">
        <v>23</v>
      </c>
      <c r="G19" s="63"/>
      <c r="H19" s="64" t="s">
        <v>23</v>
      </c>
      <c r="I19" s="64" t="s">
        <v>23</v>
      </c>
      <c r="J19" s="64" t="s">
        <v>23</v>
      </c>
      <c r="K19" s="64" t="s">
        <v>23</v>
      </c>
      <c r="L19" s="64" t="s">
        <v>23</v>
      </c>
      <c r="M19" s="64" t="s">
        <v>23</v>
      </c>
      <c r="N19" s="64" t="s">
        <v>23</v>
      </c>
      <c r="O19" s="64" t="s">
        <v>23</v>
      </c>
      <c r="P19" s="64" t="s">
        <v>23</v>
      </c>
      <c r="Q19" s="64" t="s">
        <v>23</v>
      </c>
      <c r="R19" s="64" t="s">
        <v>23</v>
      </c>
      <c r="S19" s="63"/>
      <c r="T19" s="112"/>
      <c r="U19" s="60" t="str">
        <f>'SP計算機'!U19</f>
        <v>魔結界</v>
      </c>
      <c r="V19" s="60" t="str">
        <f>'SP計算機'!V19</f>
        <v>常時攻撃魔力+10</v>
      </c>
      <c r="W19" s="60" t="str">
        <f>'SP計算機'!W19</f>
        <v>常時最大MP+10</v>
      </c>
      <c r="X19" s="60" t="str">
        <f>'SP計算機'!X19</f>
        <v>ぶきみなひかり</v>
      </c>
      <c r="Y19" s="60" t="str">
        <f>'SP計算機'!Y19</f>
        <v>呪文暴走率アップ </v>
      </c>
      <c r="Z19" s="60" t="str">
        <f>'SP計算機'!Z19</f>
        <v>常時攻撃魔力+10</v>
      </c>
      <c r="AA19" s="60" t="str">
        <f>'SP計算機'!AA19</f>
        <v>魔力の息吹(専)</v>
      </c>
      <c r="AB19" s="60" t="str">
        <f>'SP計算機'!AB19</f>
        <v>常時攻撃魔力+10</v>
      </c>
      <c r="AC19" s="60" t="str">
        <f>'SP計算機'!AC19</f>
        <v>常時最大MP+10</v>
      </c>
      <c r="AD19" s="60" t="str">
        <f>'SP計算機'!AD19</f>
        <v>魔力覚醒(専)</v>
      </c>
      <c r="AE19" s="59" t="str">
        <f>'SP計算機'!AE19</f>
        <v>呪文暴走率アップ(専）</v>
      </c>
      <c r="AF19" s="60" t="str">
        <f>'SP計算機'!AF19</f>
        <v>攻撃魔力+20（専）</v>
      </c>
      <c r="AG19" s="60" t="str">
        <f>'SP計算機'!AG19</f>
        <v>マヒャデドス</v>
      </c>
      <c r="AH19" s="60" t="str">
        <f>'SP計算機'!AH19</f>
        <v>たまにMP消費しない</v>
      </c>
      <c r="AI19" s="93" t="str">
        <f>'SP計算機'!AI19</f>
        <v>メラガイアー</v>
      </c>
      <c r="AJ19" s="52"/>
    </row>
    <row r="20" spans="1:36" ht="13.5">
      <c r="A20" s="52"/>
      <c r="B20" s="27" t="s">
        <v>36</v>
      </c>
      <c r="C20" s="50" t="s">
        <v>28</v>
      </c>
      <c r="D20" s="109" t="s">
        <v>28</v>
      </c>
      <c r="E20" s="65" t="s">
        <v>23</v>
      </c>
      <c r="F20" s="65" t="s">
        <v>23</v>
      </c>
      <c r="G20" s="65" t="s">
        <v>23</v>
      </c>
      <c r="H20" s="83">
        <f>'SP計算機'!H20+'SP計算機'!H21</f>
        <v>0</v>
      </c>
      <c r="I20" s="65" t="s">
        <v>23</v>
      </c>
      <c r="J20" s="65" t="s">
        <v>23</v>
      </c>
      <c r="K20" s="62" t="s">
        <v>23</v>
      </c>
      <c r="L20" s="65" t="s">
        <v>23</v>
      </c>
      <c r="M20" s="65" t="s">
        <v>23</v>
      </c>
      <c r="N20" s="65" t="s">
        <v>23</v>
      </c>
      <c r="O20" s="62" t="s">
        <v>23</v>
      </c>
      <c r="P20" s="65" t="s">
        <v>23</v>
      </c>
      <c r="Q20" s="65" t="s">
        <v>23</v>
      </c>
      <c r="R20" s="65" t="s">
        <v>23</v>
      </c>
      <c r="S20" s="83">
        <f>'SP計算機'!S20+'SP計算機'!S21</f>
        <v>0</v>
      </c>
      <c r="T20" s="111">
        <f>SUM($E20:$S21)</f>
        <v>0</v>
      </c>
      <c r="U20" s="53">
        <v>4</v>
      </c>
      <c r="V20" s="53">
        <v>12</v>
      </c>
      <c r="W20" s="53">
        <v>22</v>
      </c>
      <c r="X20" s="53">
        <v>34</v>
      </c>
      <c r="Y20" s="53">
        <v>48</v>
      </c>
      <c r="Z20" s="53">
        <v>56</v>
      </c>
      <c r="AA20" s="53">
        <v>70</v>
      </c>
      <c r="AB20" s="53">
        <v>80</v>
      </c>
      <c r="AC20" s="53">
        <v>90</v>
      </c>
      <c r="AD20" s="53">
        <v>100</v>
      </c>
      <c r="AE20" s="30">
        <v>110</v>
      </c>
      <c r="AF20" s="30">
        <v>120</v>
      </c>
      <c r="AG20" s="30">
        <v>130</v>
      </c>
      <c r="AH20" s="30">
        <v>140</v>
      </c>
      <c r="AI20" s="31">
        <v>150</v>
      </c>
      <c r="AJ20" s="52"/>
    </row>
    <row r="21" spans="1:36" ht="24.75" customHeight="1" thickBot="1">
      <c r="A21" s="52"/>
      <c r="B21" s="27" t="s">
        <v>36</v>
      </c>
      <c r="C21" s="50" t="s">
        <v>28</v>
      </c>
      <c r="D21" s="110"/>
      <c r="E21" s="64" t="s">
        <v>23</v>
      </c>
      <c r="F21" s="64" t="s">
        <v>23</v>
      </c>
      <c r="G21" s="64" t="s">
        <v>23</v>
      </c>
      <c r="H21" s="63"/>
      <c r="I21" s="64" t="s">
        <v>23</v>
      </c>
      <c r="J21" s="64" t="s">
        <v>23</v>
      </c>
      <c r="K21" s="64" t="s">
        <v>23</v>
      </c>
      <c r="L21" s="64" t="s">
        <v>23</v>
      </c>
      <c r="M21" s="64" t="s">
        <v>23</v>
      </c>
      <c r="N21" s="64" t="s">
        <v>23</v>
      </c>
      <c r="O21" s="64" t="s">
        <v>23</v>
      </c>
      <c r="P21" s="64" t="s">
        <v>23</v>
      </c>
      <c r="Q21" s="64" t="s">
        <v>23</v>
      </c>
      <c r="R21" s="64" t="s">
        <v>23</v>
      </c>
      <c r="S21" s="63"/>
      <c r="T21" s="112"/>
      <c r="U21" s="60" t="str">
        <f>'SP計算機'!U21</f>
        <v>ためる(専)</v>
      </c>
      <c r="V21" s="60" t="str">
        <f>'SP計算機'!V21</f>
        <v>常時器用さ+20</v>
      </c>
      <c r="W21" s="60" t="str">
        <f>'SP計算機'!W21</f>
        <v>心頭滅却</v>
      </c>
      <c r="X21" s="60" t="str">
        <f>'SP計算機'!X21</f>
        <v>常時素早さ+30</v>
      </c>
      <c r="Y21" s="60" t="str">
        <f>'SP計算機'!Y21</f>
        <v>不撓不屈(専)</v>
      </c>
      <c r="Z21" s="60" t="str">
        <f>'SP計算機'!Z21</f>
        <v>常時力+10</v>
      </c>
      <c r="AA21" s="60" t="str">
        <f>'SP計算機'!AA21</f>
        <v>おたけび</v>
      </c>
      <c r="AB21" s="60" t="str">
        <f>'SP計算機'!AB21</f>
        <v>常時最大HP+40</v>
      </c>
      <c r="AC21" s="60" t="str">
        <f>'SP計算機'!AC21</f>
        <v>めいそう(専)</v>
      </c>
      <c r="AD21" s="60" t="str">
        <f>'SP計算機'!AD21</f>
        <v>ためる弐(専)</v>
      </c>
      <c r="AE21" s="60" t="str">
        <f>'SP計算機'!AE21</f>
        <v>すばやさ＋30（専）</v>
      </c>
      <c r="AF21" s="60" t="str">
        <f>'SP計算機'!AF21</f>
        <v>ちから＋10（専）</v>
      </c>
      <c r="AG21" s="60" t="str">
        <f>'SP計算機'!AG21</f>
        <v>無念無想</v>
      </c>
      <c r="AH21" s="60" t="str">
        <f>'SP計算機'!AH21</f>
        <v>カウンターブースト</v>
      </c>
      <c r="AI21" s="93" t="str">
        <f>'SP計算機'!AI21</f>
        <v>ためる参</v>
      </c>
      <c r="AJ21" s="52"/>
    </row>
    <row r="22" spans="1:36" ht="13.5">
      <c r="A22" s="52"/>
      <c r="B22" s="27" t="s">
        <v>20</v>
      </c>
      <c r="C22" s="50" t="s">
        <v>29</v>
      </c>
      <c r="D22" s="109" t="s">
        <v>29</v>
      </c>
      <c r="E22" s="65" t="s">
        <v>23</v>
      </c>
      <c r="F22" s="65" t="s">
        <v>23</v>
      </c>
      <c r="G22" s="65" t="s">
        <v>23</v>
      </c>
      <c r="H22" s="65" t="s">
        <v>23</v>
      </c>
      <c r="I22" s="83">
        <f>'SP計算機'!I22+'SP計算機'!I23</f>
        <v>0</v>
      </c>
      <c r="J22" s="65" t="s">
        <v>23</v>
      </c>
      <c r="K22" s="62" t="s">
        <v>23</v>
      </c>
      <c r="L22" s="65" t="s">
        <v>23</v>
      </c>
      <c r="M22" s="65" t="s">
        <v>23</v>
      </c>
      <c r="N22" s="65" t="s">
        <v>23</v>
      </c>
      <c r="O22" s="62" t="s">
        <v>23</v>
      </c>
      <c r="P22" s="65" t="s">
        <v>23</v>
      </c>
      <c r="Q22" s="65" t="s">
        <v>23</v>
      </c>
      <c r="R22" s="65" t="s">
        <v>23</v>
      </c>
      <c r="S22" s="83">
        <f>'SP計算機'!S22+'SP計算機'!S23</f>
        <v>0</v>
      </c>
      <c r="T22" s="111">
        <f>SUM($E22:$S23)</f>
        <v>0</v>
      </c>
      <c r="U22" s="53">
        <v>8</v>
      </c>
      <c r="V22" s="53">
        <v>18</v>
      </c>
      <c r="W22" s="53">
        <v>26</v>
      </c>
      <c r="X22" s="53">
        <v>38</v>
      </c>
      <c r="Y22" s="53">
        <v>46</v>
      </c>
      <c r="Z22" s="53">
        <v>54</v>
      </c>
      <c r="AA22" s="53">
        <v>68</v>
      </c>
      <c r="AB22" s="53">
        <v>78</v>
      </c>
      <c r="AC22" s="53">
        <v>82</v>
      </c>
      <c r="AD22" s="53">
        <v>100</v>
      </c>
      <c r="AE22" s="30">
        <v>110</v>
      </c>
      <c r="AF22" s="30">
        <v>120</v>
      </c>
      <c r="AG22" s="30">
        <v>130</v>
      </c>
      <c r="AH22" s="30">
        <v>140</v>
      </c>
      <c r="AI22" s="31">
        <v>150</v>
      </c>
      <c r="AJ22" s="52"/>
    </row>
    <row r="23" spans="1:36" ht="24.75" customHeight="1" thickBot="1">
      <c r="A23" s="52"/>
      <c r="B23" s="27" t="s">
        <v>20</v>
      </c>
      <c r="C23" s="50" t="s">
        <v>29</v>
      </c>
      <c r="D23" s="110"/>
      <c r="E23" s="64" t="s">
        <v>23</v>
      </c>
      <c r="F23" s="64" t="s">
        <v>23</v>
      </c>
      <c r="G23" s="64" t="s">
        <v>23</v>
      </c>
      <c r="H23" s="64" t="s">
        <v>23</v>
      </c>
      <c r="I23" s="63"/>
      <c r="J23" s="64" t="s">
        <v>23</v>
      </c>
      <c r="K23" s="64" t="s">
        <v>23</v>
      </c>
      <c r="L23" s="64" t="s">
        <v>23</v>
      </c>
      <c r="M23" s="64" t="s">
        <v>23</v>
      </c>
      <c r="N23" s="64" t="s">
        <v>23</v>
      </c>
      <c r="O23" s="64" t="s">
        <v>23</v>
      </c>
      <c r="P23" s="64" t="s">
        <v>23</v>
      </c>
      <c r="Q23" s="64" t="s">
        <v>23</v>
      </c>
      <c r="R23" s="64" t="s">
        <v>23</v>
      </c>
      <c r="S23" s="63"/>
      <c r="T23" s="112"/>
      <c r="U23" s="60" t="str">
        <f>'SP計算機'!U23</f>
        <v>ぬすむ(専)</v>
      </c>
      <c r="V23" s="60" t="str">
        <f>'SP計算機'!V23</f>
        <v>みやぶる</v>
      </c>
      <c r="W23" s="60" t="str">
        <f>'SP計算機'!W23</f>
        <v>おたからさがし(専)</v>
      </c>
      <c r="X23" s="60" t="str">
        <f>'SP計算機'!X23</f>
        <v>常時素早さ+30</v>
      </c>
      <c r="Y23" s="60" t="str">
        <f>'SP計算機'!Y23</f>
        <v>常時器用さ+20</v>
      </c>
      <c r="Z23" s="60" t="str">
        <f>'SP計算機'!Z23</f>
        <v>バナナトラップ(専)</v>
      </c>
      <c r="AA23" s="60" t="str">
        <f>'SP計算機'!AA23</f>
        <v>常時素早さ+30</v>
      </c>
      <c r="AB23" s="60" t="str">
        <f>'SP計算機'!AB23</f>
        <v>メガボンバー(専)</v>
      </c>
      <c r="AC23" s="60" t="str">
        <f>'SP計算機'!AC23</f>
        <v>常時素早さ+30</v>
      </c>
      <c r="AD23" s="60" t="str">
        <f>'SP計算機'!AD23</f>
        <v>しんだふり(専)</v>
      </c>
      <c r="AE23" s="60" t="str">
        <f>'SP計算機'!AE23</f>
        <v>すばやさ＋30（専）</v>
      </c>
      <c r="AF23" s="60" t="str">
        <f>'SP計算機'!AF23</f>
        <v>きようさ＋30（専）</v>
      </c>
      <c r="AG23" s="60" t="str">
        <f>'SP計算機'!AG23</f>
        <v>ギガボンバー</v>
      </c>
      <c r="AH23" s="60" t="str">
        <f>'SP計算機'!AH23</f>
        <v>盗む成功率アップ</v>
      </c>
      <c r="AI23" s="93" t="str">
        <f>'SP計算機'!AI23</f>
        <v>サプライズラッシュ</v>
      </c>
      <c r="AJ23" s="52"/>
    </row>
    <row r="24" spans="1:36" ht="13.5">
      <c r="A24" s="52"/>
      <c r="B24" s="27" t="s">
        <v>37</v>
      </c>
      <c r="C24" s="50" t="s">
        <v>30</v>
      </c>
      <c r="D24" s="109" t="s">
        <v>30</v>
      </c>
      <c r="E24" s="65" t="s">
        <v>23</v>
      </c>
      <c r="F24" s="65" t="s">
        <v>23</v>
      </c>
      <c r="G24" s="65" t="s">
        <v>23</v>
      </c>
      <c r="H24" s="65" t="s">
        <v>23</v>
      </c>
      <c r="I24" s="65" t="s">
        <v>23</v>
      </c>
      <c r="J24" s="83">
        <f>'SP計算機'!J24+'SP計算機'!J25</f>
        <v>0</v>
      </c>
      <c r="K24" s="65" t="s">
        <v>23</v>
      </c>
      <c r="L24" s="65" t="s">
        <v>23</v>
      </c>
      <c r="M24" s="65" t="s">
        <v>23</v>
      </c>
      <c r="N24" s="65" t="s">
        <v>23</v>
      </c>
      <c r="O24" s="62" t="s">
        <v>23</v>
      </c>
      <c r="P24" s="65" t="s">
        <v>23</v>
      </c>
      <c r="Q24" s="65" t="s">
        <v>23</v>
      </c>
      <c r="R24" s="65" t="s">
        <v>23</v>
      </c>
      <c r="S24" s="83">
        <f>'SP計算機'!S24+'SP計算機'!S25</f>
        <v>0</v>
      </c>
      <c r="T24" s="111">
        <f>SUM($E24:$S25)</f>
        <v>0</v>
      </c>
      <c r="U24" s="53">
        <v>4</v>
      </c>
      <c r="V24" s="53">
        <v>12</v>
      </c>
      <c r="W24" s="53">
        <v>22</v>
      </c>
      <c r="X24" s="53">
        <v>34</v>
      </c>
      <c r="Y24" s="53">
        <v>46</v>
      </c>
      <c r="Z24" s="53">
        <v>54</v>
      </c>
      <c r="AA24" s="53">
        <v>68</v>
      </c>
      <c r="AB24" s="53">
        <v>78</v>
      </c>
      <c r="AC24" s="53">
        <v>82</v>
      </c>
      <c r="AD24" s="53">
        <v>100</v>
      </c>
      <c r="AE24" s="30">
        <v>110</v>
      </c>
      <c r="AF24" s="30">
        <v>120</v>
      </c>
      <c r="AG24" s="30">
        <v>130</v>
      </c>
      <c r="AH24" s="30">
        <v>140</v>
      </c>
      <c r="AI24" s="31">
        <v>150</v>
      </c>
      <c r="AJ24" s="52"/>
    </row>
    <row r="25" spans="1:36" ht="24.75" customHeight="1" thickBot="1">
      <c r="A25" s="52"/>
      <c r="B25" s="27" t="s">
        <v>37</v>
      </c>
      <c r="C25" s="50" t="s">
        <v>30</v>
      </c>
      <c r="D25" s="110"/>
      <c r="E25" s="64" t="s">
        <v>23</v>
      </c>
      <c r="F25" s="64" t="s">
        <v>23</v>
      </c>
      <c r="G25" s="64" t="s">
        <v>23</v>
      </c>
      <c r="H25" s="64" t="s">
        <v>23</v>
      </c>
      <c r="I25" s="64" t="s">
        <v>23</v>
      </c>
      <c r="J25" s="63"/>
      <c r="K25" s="64" t="s">
        <v>23</v>
      </c>
      <c r="L25" s="64" t="s">
        <v>23</v>
      </c>
      <c r="M25" s="64" t="s">
        <v>23</v>
      </c>
      <c r="N25" s="64" t="s">
        <v>23</v>
      </c>
      <c r="O25" s="64" t="s">
        <v>23</v>
      </c>
      <c r="P25" s="64" t="s">
        <v>23</v>
      </c>
      <c r="Q25" s="64" t="s">
        <v>23</v>
      </c>
      <c r="R25" s="64" t="s">
        <v>23</v>
      </c>
      <c r="S25" s="63"/>
      <c r="T25" s="112"/>
      <c r="U25" s="60" t="str">
        <f>'SP計算機'!U25</f>
        <v>ボケ</v>
      </c>
      <c r="V25" s="60" t="str">
        <f>'SP計算機'!V25</f>
        <v>常時魅力+20</v>
      </c>
      <c r="W25" s="60" t="str">
        <f>'SP計算機'!W25</f>
        <v>ツッコミ</v>
      </c>
      <c r="X25" s="60" t="str">
        <f>'SP計算機'!X25</f>
        <v>常時素早さ+30</v>
      </c>
      <c r="Y25" s="60" t="str">
        <f>'SP計算機'!Y25</f>
        <v>タップダンス(専)</v>
      </c>
      <c r="Z25" s="60" t="str">
        <f>'SP計算機'!Z25</f>
        <v>常時攻撃魔力+10</v>
      </c>
      <c r="AA25" s="59" t="str">
        <f>'SP計算機'!AA25</f>
        <v>キラージャグリング(専)</v>
      </c>
      <c r="AB25" s="60" t="str">
        <f>'SP計算機'!AB25</f>
        <v>常時回復魔力+10</v>
      </c>
      <c r="AC25" s="60" t="str">
        <f>'SP計算機'!AC25</f>
        <v>常時器用さ+20</v>
      </c>
      <c r="AD25" s="60" t="str">
        <f>'SP計算機'!AD25</f>
        <v>ハッスルダンス(専)</v>
      </c>
      <c r="AE25" s="60" t="str">
        <f>'SP計算機'!AE25</f>
        <v>きようさ＋30（専）</v>
      </c>
      <c r="AF25" s="59" t="str">
        <f>'SP計算機'!AF25</f>
        <v>エンドオブシーン（専）</v>
      </c>
      <c r="AG25" s="59" t="str">
        <f>'SP計算機'!AG25</f>
        <v>ゴッドジャグリング</v>
      </c>
      <c r="AH25" s="59" t="str">
        <f>'SP計算機'!AH25</f>
        <v>たまにカウンター</v>
      </c>
      <c r="AI25" s="93" t="str">
        <f>'SP計算機'!AI25</f>
        <v>たたかいのビート </v>
      </c>
      <c r="AJ25" s="52"/>
    </row>
    <row r="26" spans="1:36" ht="13.5">
      <c r="A26" s="52"/>
      <c r="B26" s="27" t="s">
        <v>197</v>
      </c>
      <c r="C26" s="50" t="s">
        <v>198</v>
      </c>
      <c r="D26" s="109" t="s">
        <v>198</v>
      </c>
      <c r="E26" s="65" t="s">
        <v>23</v>
      </c>
      <c r="F26" s="65" t="s">
        <v>23</v>
      </c>
      <c r="G26" s="65" t="s">
        <v>23</v>
      </c>
      <c r="H26" s="65" t="s">
        <v>23</v>
      </c>
      <c r="I26" s="65" t="s">
        <v>23</v>
      </c>
      <c r="J26" s="65" t="s">
        <v>23</v>
      </c>
      <c r="K26" s="83">
        <f>'SP計算機'!K26+'SP計算機'!K27</f>
        <v>0</v>
      </c>
      <c r="L26" s="65" t="s">
        <v>23</v>
      </c>
      <c r="M26" s="65" t="s">
        <v>23</v>
      </c>
      <c r="N26" s="65" t="s">
        <v>23</v>
      </c>
      <c r="O26" s="62" t="s">
        <v>23</v>
      </c>
      <c r="P26" s="65" t="s">
        <v>23</v>
      </c>
      <c r="Q26" s="65" t="s">
        <v>23</v>
      </c>
      <c r="R26" s="65" t="s">
        <v>23</v>
      </c>
      <c r="S26" s="83">
        <f>'SP計算機'!S26+'SP計算機'!S27</f>
        <v>0</v>
      </c>
      <c r="T26" s="111">
        <f>SUM($E26:$S27)</f>
        <v>0</v>
      </c>
      <c r="U26" s="53">
        <v>4</v>
      </c>
      <c r="V26" s="53">
        <v>10</v>
      </c>
      <c r="W26" s="53">
        <v>16</v>
      </c>
      <c r="X26" s="53">
        <v>22</v>
      </c>
      <c r="Y26" s="53">
        <v>32</v>
      </c>
      <c r="Z26" s="53">
        <v>42</v>
      </c>
      <c r="AA26" s="53">
        <v>55</v>
      </c>
      <c r="AB26" s="53">
        <v>68</v>
      </c>
      <c r="AC26" s="53">
        <v>82</v>
      </c>
      <c r="AD26" s="53">
        <v>100</v>
      </c>
      <c r="AE26" s="30">
        <v>110</v>
      </c>
      <c r="AF26" s="30">
        <v>120</v>
      </c>
      <c r="AG26" s="30">
        <v>130</v>
      </c>
      <c r="AH26" s="30">
        <v>140</v>
      </c>
      <c r="AI26" s="31">
        <v>150</v>
      </c>
      <c r="AJ26" s="52"/>
    </row>
    <row r="27" spans="1:36" ht="24.75" customHeight="1" thickBot="1">
      <c r="A27" s="52"/>
      <c r="B27" s="27" t="s">
        <v>197</v>
      </c>
      <c r="C27" s="50" t="s">
        <v>198</v>
      </c>
      <c r="D27" s="110"/>
      <c r="E27" s="64" t="s">
        <v>23</v>
      </c>
      <c r="F27" s="64" t="s">
        <v>23</v>
      </c>
      <c r="G27" s="64" t="s">
        <v>23</v>
      </c>
      <c r="H27" s="64" t="s">
        <v>23</v>
      </c>
      <c r="I27" s="64" t="s">
        <v>23</v>
      </c>
      <c r="J27" s="64" t="s">
        <v>23</v>
      </c>
      <c r="K27" s="63"/>
      <c r="L27" s="64" t="s">
        <v>23</v>
      </c>
      <c r="M27" s="64" t="s">
        <v>23</v>
      </c>
      <c r="N27" s="64" t="s">
        <v>23</v>
      </c>
      <c r="O27" s="64" t="s">
        <v>23</v>
      </c>
      <c r="P27" s="64" t="s">
        <v>23</v>
      </c>
      <c r="Q27" s="64" t="s">
        <v>23</v>
      </c>
      <c r="R27" s="64" t="s">
        <v>23</v>
      </c>
      <c r="S27" s="63"/>
      <c r="T27" s="112"/>
      <c r="U27" s="60" t="str">
        <f>'SP計算機'!U27</f>
        <v>とうこん討ち(専)</v>
      </c>
      <c r="V27" s="60" t="str">
        <f>'SP計算機'!V27</f>
        <v>常時きようさ+20</v>
      </c>
      <c r="W27" s="60" t="str">
        <f>'SP計算機'!W27</f>
        <v>常時ちから+5 </v>
      </c>
      <c r="X27" s="60" t="str">
        <f>'SP計算機'!X27</f>
        <v>すてみ(専)</v>
      </c>
      <c r="Y27" s="60" t="str">
        <f>'SP計算機'!Y27</f>
        <v>常時すばやさ+30 </v>
      </c>
      <c r="Z27" s="60" t="str">
        <f>'SP計算機'!Z27</f>
        <v>もろば斬り(専)</v>
      </c>
      <c r="AA27" s="60" t="str">
        <f>'SP計算機'!AA27</f>
        <v>常時ちから+5 </v>
      </c>
      <c r="AB27" s="60" t="str">
        <f>'SP計算機'!AB27</f>
        <v>無心こうげき(専)</v>
      </c>
      <c r="AC27" s="60" t="str">
        <f>'SP計算機'!AC27</f>
        <v>常時ちから+5 </v>
      </c>
      <c r="AD27" s="60" t="str">
        <f>'SP計算機'!AD27</f>
        <v>天下無双(専)</v>
      </c>
      <c r="AE27" s="60" t="str">
        <f>'SP計算機'!AE27</f>
        <v>ちから＋10（専）</v>
      </c>
      <c r="AF27" s="60" t="str">
        <f>'SP計算機'!AF27</f>
        <v>きようさ＋30（専）</v>
      </c>
      <c r="AG27" s="60" t="str">
        <f>'SP計算機'!AG27</f>
        <v>テンションバーン</v>
      </c>
      <c r="AH27" s="60" t="str">
        <f>'SP計算機'!AH27</f>
        <v>テンション消費減</v>
      </c>
      <c r="AI27" s="93" t="str">
        <f>'SP計算機'!AI27</f>
        <v>ミラクルブースト</v>
      </c>
      <c r="AJ27" s="52"/>
    </row>
    <row r="28" spans="1:36" ht="13.5">
      <c r="A28" s="52"/>
      <c r="B28" s="27" t="s">
        <v>158</v>
      </c>
      <c r="C28" s="50" t="s">
        <v>31</v>
      </c>
      <c r="D28" s="109" t="s">
        <v>31</v>
      </c>
      <c r="E28" s="65" t="s">
        <v>23</v>
      </c>
      <c r="F28" s="65" t="s">
        <v>23</v>
      </c>
      <c r="G28" s="65" t="s">
        <v>23</v>
      </c>
      <c r="H28" s="65" t="s">
        <v>23</v>
      </c>
      <c r="I28" s="65" t="s">
        <v>23</v>
      </c>
      <c r="J28" s="65" t="s">
        <v>23</v>
      </c>
      <c r="K28" s="65" t="s">
        <v>23</v>
      </c>
      <c r="L28" s="83">
        <f>'SP計算機'!L28+'SP計算機'!L29</f>
        <v>0</v>
      </c>
      <c r="M28" s="65" t="s">
        <v>23</v>
      </c>
      <c r="N28" s="65" t="s">
        <v>23</v>
      </c>
      <c r="O28" s="62" t="s">
        <v>23</v>
      </c>
      <c r="P28" s="65" t="s">
        <v>23</v>
      </c>
      <c r="Q28" s="65" t="s">
        <v>23</v>
      </c>
      <c r="R28" s="65" t="s">
        <v>23</v>
      </c>
      <c r="S28" s="83">
        <f>'SP計算機'!S28+'SP計算機'!S29</f>
        <v>0</v>
      </c>
      <c r="T28" s="111">
        <f>SUM($E28:$S29)</f>
        <v>0</v>
      </c>
      <c r="U28" s="53">
        <v>2</v>
      </c>
      <c r="V28" s="53">
        <v>12</v>
      </c>
      <c r="W28" s="53">
        <v>22</v>
      </c>
      <c r="X28" s="53">
        <v>34</v>
      </c>
      <c r="Y28" s="53">
        <v>46</v>
      </c>
      <c r="Z28" s="53">
        <v>54</v>
      </c>
      <c r="AA28" s="53">
        <v>68</v>
      </c>
      <c r="AB28" s="53">
        <v>78</v>
      </c>
      <c r="AC28" s="53">
        <v>82</v>
      </c>
      <c r="AD28" s="53">
        <v>100</v>
      </c>
      <c r="AE28" s="30">
        <v>110</v>
      </c>
      <c r="AF28" s="30">
        <v>120</v>
      </c>
      <c r="AG28" s="30">
        <v>130</v>
      </c>
      <c r="AH28" s="30">
        <v>140</v>
      </c>
      <c r="AI28" s="31">
        <v>150</v>
      </c>
      <c r="AJ28" s="52"/>
    </row>
    <row r="29" spans="1:36" ht="23.25" thickBot="1">
      <c r="A29" s="52"/>
      <c r="B29" s="27" t="s">
        <v>158</v>
      </c>
      <c r="C29" s="50" t="s">
        <v>31</v>
      </c>
      <c r="D29" s="110"/>
      <c r="E29" s="64" t="s">
        <v>23</v>
      </c>
      <c r="F29" s="64" t="s">
        <v>23</v>
      </c>
      <c r="G29" s="64" t="s">
        <v>23</v>
      </c>
      <c r="H29" s="64" t="s">
        <v>23</v>
      </c>
      <c r="I29" s="64" t="s">
        <v>23</v>
      </c>
      <c r="J29" s="64" t="s">
        <v>23</v>
      </c>
      <c r="K29" s="64" t="s">
        <v>23</v>
      </c>
      <c r="L29" s="63"/>
      <c r="M29" s="64" t="s">
        <v>23</v>
      </c>
      <c r="N29" s="64" t="s">
        <v>23</v>
      </c>
      <c r="O29" s="64" t="s">
        <v>23</v>
      </c>
      <c r="P29" s="64" t="s">
        <v>23</v>
      </c>
      <c r="Q29" s="64" t="s">
        <v>23</v>
      </c>
      <c r="R29" s="64" t="s">
        <v>23</v>
      </c>
      <c r="S29" s="63"/>
      <c r="T29" s="112"/>
      <c r="U29" s="60" t="str">
        <f>'SP計算機'!U29</f>
        <v>やいばのぼうぎょ</v>
      </c>
      <c r="V29" s="60" t="str">
        <f>'SP計算機'!V29</f>
        <v>常時みのまもり+10</v>
      </c>
      <c r="W29" s="60" t="str">
        <f>'SP計算機'!W29</f>
        <v>HPパサー </v>
      </c>
      <c r="X29" s="60" t="str">
        <f>'SP計算機'!X29</f>
        <v>常時回復魔力+10</v>
      </c>
      <c r="Y29" s="60" t="str">
        <f>'SP計算機'!Y29</f>
        <v>におうだち(専)</v>
      </c>
      <c r="Z29" s="60" t="str">
        <f>'SP計算機'!Z29</f>
        <v>常時みのまもり+10</v>
      </c>
      <c r="AA29" s="59" t="str">
        <f>'SP計算機'!AA29</f>
        <v>ヘヴィチャージ(専)</v>
      </c>
      <c r="AB29" s="60" t="str">
        <f>'SP計算機'!AB29</f>
        <v>常時みのまもり+20</v>
      </c>
      <c r="AC29" s="60" t="str">
        <f>'SP計算機'!AC29</f>
        <v>常時さいだいHP+30</v>
      </c>
      <c r="AD29" s="60" t="str">
        <f>'SP計算機'!AD29</f>
        <v>大ぼうぎょ(専)</v>
      </c>
      <c r="AE29" s="59" t="str">
        <f>'SP計算機'!AE29</f>
        <v>におうだちの心得（専）</v>
      </c>
      <c r="AF29" s="60" t="str">
        <f>'SP計算機'!AF29</f>
        <v>最大HP +20（専）</v>
      </c>
      <c r="AG29" s="60" t="str">
        <f>'SP計算機'!AG29</f>
        <v>グランドネビュラ</v>
      </c>
      <c r="AH29" s="59" t="str">
        <f>'SP計算機'!AH29</f>
        <v>ガード時しびれさせる</v>
      </c>
      <c r="AI29" s="93" t="str">
        <f>'SP計算機'!AI29</f>
        <v>聖騎士の堅陣</v>
      </c>
      <c r="AJ29" s="52"/>
    </row>
    <row r="30" spans="1:36" ht="13.5">
      <c r="A30" s="52"/>
      <c r="B30" s="27" t="s">
        <v>38</v>
      </c>
      <c r="C30" s="50" t="s">
        <v>32</v>
      </c>
      <c r="D30" s="109" t="s">
        <v>32</v>
      </c>
      <c r="E30" s="65" t="s">
        <v>23</v>
      </c>
      <c r="F30" s="65" t="s">
        <v>23</v>
      </c>
      <c r="G30" s="65" t="s">
        <v>23</v>
      </c>
      <c r="H30" s="65" t="s">
        <v>23</v>
      </c>
      <c r="I30" s="65" t="s">
        <v>23</v>
      </c>
      <c r="J30" s="65" t="s">
        <v>23</v>
      </c>
      <c r="K30" s="65" t="s">
        <v>23</v>
      </c>
      <c r="L30" s="65" t="s">
        <v>23</v>
      </c>
      <c r="M30" s="83">
        <f>'SP計算機'!M30+'SP計算機'!M31</f>
        <v>0</v>
      </c>
      <c r="N30" s="65" t="s">
        <v>23</v>
      </c>
      <c r="O30" s="62" t="s">
        <v>23</v>
      </c>
      <c r="P30" s="65" t="s">
        <v>23</v>
      </c>
      <c r="Q30" s="65" t="s">
        <v>23</v>
      </c>
      <c r="R30" s="65" t="s">
        <v>23</v>
      </c>
      <c r="S30" s="83">
        <f>'SP計算機'!S30+'SP計算機'!S31</f>
        <v>0</v>
      </c>
      <c r="T30" s="111">
        <f>SUM($E30:$S31)</f>
        <v>0</v>
      </c>
      <c r="U30" s="53">
        <v>4</v>
      </c>
      <c r="V30" s="53">
        <v>10</v>
      </c>
      <c r="W30" s="53">
        <v>16</v>
      </c>
      <c r="X30" s="53">
        <v>22</v>
      </c>
      <c r="Y30" s="53">
        <v>32</v>
      </c>
      <c r="Z30" s="53">
        <v>42</v>
      </c>
      <c r="AA30" s="53">
        <v>55</v>
      </c>
      <c r="AB30" s="53">
        <v>68</v>
      </c>
      <c r="AC30" s="53">
        <v>82</v>
      </c>
      <c r="AD30" s="53">
        <v>100</v>
      </c>
      <c r="AE30" s="30">
        <v>110</v>
      </c>
      <c r="AF30" s="30">
        <v>120</v>
      </c>
      <c r="AG30" s="30">
        <v>130</v>
      </c>
      <c r="AH30" s="30">
        <v>140</v>
      </c>
      <c r="AI30" s="31">
        <v>150</v>
      </c>
      <c r="AJ30" s="52"/>
    </row>
    <row r="31" spans="1:36" ht="24" customHeight="1" thickBot="1">
      <c r="A31" s="52"/>
      <c r="B31" s="27" t="s">
        <v>38</v>
      </c>
      <c r="C31" s="50" t="s">
        <v>32</v>
      </c>
      <c r="D31" s="110"/>
      <c r="E31" s="64" t="s">
        <v>23</v>
      </c>
      <c r="F31" s="64" t="s">
        <v>23</v>
      </c>
      <c r="G31" s="64" t="s">
        <v>23</v>
      </c>
      <c r="H31" s="64" t="s">
        <v>23</v>
      </c>
      <c r="I31" s="64" t="s">
        <v>23</v>
      </c>
      <c r="J31" s="64" t="s">
        <v>23</v>
      </c>
      <c r="K31" s="64" t="s">
        <v>23</v>
      </c>
      <c r="L31" s="64" t="s">
        <v>23</v>
      </c>
      <c r="M31" s="63"/>
      <c r="N31" s="64" t="s">
        <v>23</v>
      </c>
      <c r="O31" s="64" t="s">
        <v>23</v>
      </c>
      <c r="P31" s="64" t="s">
        <v>23</v>
      </c>
      <c r="Q31" s="64" t="s">
        <v>23</v>
      </c>
      <c r="R31" s="64" t="s">
        <v>23</v>
      </c>
      <c r="S31" s="63"/>
      <c r="T31" s="112"/>
      <c r="U31" s="77" t="str">
        <f>'SP計算機'!U31</f>
        <v>ファイアフォース(専)</v>
      </c>
      <c r="V31" s="60" t="str">
        <f>'SP計算機'!V31</f>
        <v>常時ちから+10</v>
      </c>
      <c r="W31" s="59" t="str">
        <f>'SP計算機'!W31</f>
        <v>アイスフォース(専)</v>
      </c>
      <c r="X31" s="60" t="str">
        <f>'SP計算機'!X31</f>
        <v>常時最大MP+10</v>
      </c>
      <c r="Y31" s="77" t="str">
        <f>'SP計算機'!Y31</f>
        <v>ストームフォース(専)</v>
      </c>
      <c r="Z31" s="60" t="str">
        <f>'SP計算機'!Z31</f>
        <v>常時みのまもり+5</v>
      </c>
      <c r="AA31" s="77" t="str">
        <f>'SP計算機'!AA31</f>
        <v>ダークフォース(専)</v>
      </c>
      <c r="AB31" s="60" t="str">
        <f>'SP計算機'!AB31</f>
        <v>ＭＰパサー(専)</v>
      </c>
      <c r="AC31" s="60" t="str">
        <f>'SP計算機'!AC31</f>
        <v>常時最大HP+20</v>
      </c>
      <c r="AD31" s="59" t="str">
        <f>'SP計算機'!AD31</f>
        <v>ライトフォース(専)</v>
      </c>
      <c r="AE31" s="60" t="str">
        <f>'SP計算機'!AE31</f>
        <v>フォース範囲化（専）</v>
      </c>
      <c r="AF31" s="60" t="str">
        <f>'SP計算機'!AF31</f>
        <v>最大MP +30（専）</v>
      </c>
      <c r="AG31" s="60" t="str">
        <f>'SP計算機'!AG31</f>
        <v>フォースブレイク</v>
      </c>
      <c r="AH31" s="59" t="str">
        <f>'SP計算機'!AH31</f>
        <v>攻撃時たまにMP回復</v>
      </c>
      <c r="AI31" s="93" t="str">
        <f>'SP計算機'!AI31</f>
        <v>マダンテ</v>
      </c>
      <c r="AJ31" s="52"/>
    </row>
    <row r="32" spans="1:36" ht="13.5">
      <c r="A32" s="52"/>
      <c r="B32" s="27" t="s">
        <v>159</v>
      </c>
      <c r="C32" s="50" t="s">
        <v>33</v>
      </c>
      <c r="D32" s="109" t="s">
        <v>33</v>
      </c>
      <c r="E32" s="65" t="s">
        <v>23</v>
      </c>
      <c r="F32" s="65" t="s">
        <v>23</v>
      </c>
      <c r="G32" s="65" t="s">
        <v>23</v>
      </c>
      <c r="H32" s="65" t="s">
        <v>23</v>
      </c>
      <c r="I32" s="65" t="s">
        <v>23</v>
      </c>
      <c r="J32" s="65" t="s">
        <v>23</v>
      </c>
      <c r="K32" s="65" t="s">
        <v>23</v>
      </c>
      <c r="L32" s="65" t="s">
        <v>23</v>
      </c>
      <c r="M32" s="65" t="s">
        <v>23</v>
      </c>
      <c r="N32" s="83">
        <f>'SP計算機'!N32+'SP計算機'!N33</f>
        <v>0</v>
      </c>
      <c r="O32" s="62" t="s">
        <v>23</v>
      </c>
      <c r="P32" s="65" t="s">
        <v>23</v>
      </c>
      <c r="Q32" s="65" t="s">
        <v>23</v>
      </c>
      <c r="R32" s="65" t="s">
        <v>23</v>
      </c>
      <c r="S32" s="83">
        <f>'SP計算機'!S32+'SP計算機'!S33</f>
        <v>0</v>
      </c>
      <c r="T32" s="111">
        <f>SUM($E32:$S33)</f>
        <v>0</v>
      </c>
      <c r="U32" s="53">
        <v>2</v>
      </c>
      <c r="V32" s="53">
        <v>12</v>
      </c>
      <c r="W32" s="53">
        <v>22</v>
      </c>
      <c r="X32" s="53">
        <v>34</v>
      </c>
      <c r="Y32" s="53">
        <v>46</v>
      </c>
      <c r="Z32" s="53">
        <v>54</v>
      </c>
      <c r="AA32" s="53">
        <v>68</v>
      </c>
      <c r="AB32" s="53">
        <v>78</v>
      </c>
      <c r="AC32" s="53">
        <v>82</v>
      </c>
      <c r="AD32" s="53">
        <v>100</v>
      </c>
      <c r="AE32" s="30">
        <v>110</v>
      </c>
      <c r="AF32" s="30">
        <v>120</v>
      </c>
      <c r="AG32" s="30">
        <v>130</v>
      </c>
      <c r="AH32" s="30">
        <v>140</v>
      </c>
      <c r="AI32" s="31">
        <v>150</v>
      </c>
      <c r="AJ32" s="52"/>
    </row>
    <row r="33" spans="1:36" ht="24.75" customHeight="1" thickBot="1">
      <c r="A33" s="52"/>
      <c r="B33" s="27" t="s">
        <v>159</v>
      </c>
      <c r="C33" s="50" t="s">
        <v>33</v>
      </c>
      <c r="D33" s="110"/>
      <c r="E33" s="64" t="s">
        <v>23</v>
      </c>
      <c r="F33" s="64" t="s">
        <v>23</v>
      </c>
      <c r="G33" s="64" t="s">
        <v>23</v>
      </c>
      <c r="H33" s="64" t="s">
        <v>23</v>
      </c>
      <c r="I33" s="64" t="s">
        <v>23</v>
      </c>
      <c r="J33" s="64" t="s">
        <v>23</v>
      </c>
      <c r="K33" s="64" t="s">
        <v>23</v>
      </c>
      <c r="L33" s="64" t="s">
        <v>23</v>
      </c>
      <c r="M33" s="64" t="s">
        <v>23</v>
      </c>
      <c r="N33" s="63"/>
      <c r="O33" s="64" t="s">
        <v>23</v>
      </c>
      <c r="P33" s="64" t="s">
        <v>23</v>
      </c>
      <c r="Q33" s="64" t="s">
        <v>23</v>
      </c>
      <c r="R33" s="64" t="s">
        <v>23</v>
      </c>
      <c r="S33" s="63"/>
      <c r="T33" s="112"/>
      <c r="U33" s="60" t="str">
        <f>'SP計算機'!U33</f>
        <v>みのがす</v>
      </c>
      <c r="V33" s="60" t="str">
        <f>'SP計算機'!V33</f>
        <v>常時きようさ+20</v>
      </c>
      <c r="W33" s="60" t="str">
        <f>'SP計算機'!W33</f>
        <v>てなづける(専)</v>
      </c>
      <c r="X33" s="60" t="str">
        <f>'SP計算機'!X33</f>
        <v>常時魅力+20</v>
      </c>
      <c r="Y33" s="60" t="str">
        <f>'SP計算機'!Y33</f>
        <v>メタルトラップ(専)</v>
      </c>
      <c r="Z33" s="60" t="str">
        <f>'SP計算機'!Z33</f>
        <v>常時きようさ+20</v>
      </c>
      <c r="AA33" s="60" t="str">
        <f>'SP計算機'!AA33</f>
        <v>まもりのきり(専)</v>
      </c>
      <c r="AB33" s="60" t="str">
        <f>'SP計算機'!AB33</f>
        <v>常時回復魔力+20</v>
      </c>
      <c r="AC33" s="60" t="str">
        <f>'SP計算機'!AC33</f>
        <v>常時きようさ+20</v>
      </c>
      <c r="AD33" s="60" t="str">
        <f>'SP計算機'!AD33</f>
        <v>オオカミアタック(専)</v>
      </c>
      <c r="AE33" s="59" t="str">
        <f>'SP計算機'!AE33</f>
        <v>先制攻撃率アップ（専）</v>
      </c>
      <c r="AF33" s="60" t="str">
        <f>'SP計算機'!AF33</f>
        <v>きようさ＋30（専）</v>
      </c>
      <c r="AG33" s="60" t="str">
        <f>'SP計算機'!AG33</f>
        <v>あんこくのきり</v>
      </c>
      <c r="AH33" s="60" t="str">
        <f>'SP計算機'!AH33</f>
        <v>ジバルンバ</v>
      </c>
      <c r="AI33" s="93" t="str">
        <f>'SP計算機'!AI33</f>
        <v>フェンリルアタック</v>
      </c>
      <c r="AJ33" s="52"/>
    </row>
    <row r="34" spans="1:36" ht="13.5">
      <c r="A34" s="52"/>
      <c r="B34" s="27" t="s">
        <v>195</v>
      </c>
      <c r="C34" s="50" t="s">
        <v>196</v>
      </c>
      <c r="D34" s="109" t="s">
        <v>196</v>
      </c>
      <c r="E34" s="65" t="s">
        <v>23</v>
      </c>
      <c r="F34" s="65" t="s">
        <v>23</v>
      </c>
      <c r="G34" s="65" t="s">
        <v>23</v>
      </c>
      <c r="H34" s="65" t="s">
        <v>23</v>
      </c>
      <c r="I34" s="65" t="s">
        <v>23</v>
      </c>
      <c r="J34" s="65" t="s">
        <v>23</v>
      </c>
      <c r="K34" s="65" t="s">
        <v>23</v>
      </c>
      <c r="L34" s="65" t="s">
        <v>23</v>
      </c>
      <c r="M34" s="65" t="s">
        <v>23</v>
      </c>
      <c r="N34" s="65" t="s">
        <v>23</v>
      </c>
      <c r="O34" s="83">
        <f>'SP計算機'!O34+'SP計算機'!O35</f>
        <v>0</v>
      </c>
      <c r="P34" s="65" t="s">
        <v>23</v>
      </c>
      <c r="Q34" s="65" t="s">
        <v>23</v>
      </c>
      <c r="R34" s="65" t="s">
        <v>23</v>
      </c>
      <c r="S34" s="83">
        <f>'SP計算機'!S34+'SP計算機'!S35</f>
        <v>0</v>
      </c>
      <c r="T34" s="111">
        <f>SUM($E34:$S35)</f>
        <v>0</v>
      </c>
      <c r="U34" s="53">
        <v>4</v>
      </c>
      <c r="V34" s="53">
        <v>10</v>
      </c>
      <c r="W34" s="53">
        <v>16</v>
      </c>
      <c r="X34" s="53">
        <v>22</v>
      </c>
      <c r="Y34" s="53">
        <v>32</v>
      </c>
      <c r="Z34" s="53">
        <v>42</v>
      </c>
      <c r="AA34" s="53">
        <v>55</v>
      </c>
      <c r="AB34" s="53">
        <v>68</v>
      </c>
      <c r="AC34" s="53">
        <v>82</v>
      </c>
      <c r="AD34" s="53">
        <v>100</v>
      </c>
      <c r="AE34" s="30">
        <v>110</v>
      </c>
      <c r="AF34" s="30">
        <v>120</v>
      </c>
      <c r="AG34" s="30">
        <v>130</v>
      </c>
      <c r="AH34" s="30">
        <v>140</v>
      </c>
      <c r="AI34" s="31">
        <v>150</v>
      </c>
      <c r="AJ34" s="52"/>
    </row>
    <row r="35" spans="1:36" ht="24.75" customHeight="1" thickBot="1">
      <c r="A35" s="52"/>
      <c r="B35" s="27" t="s">
        <v>195</v>
      </c>
      <c r="C35" s="50" t="s">
        <v>196</v>
      </c>
      <c r="D35" s="110"/>
      <c r="E35" s="64" t="s">
        <v>23</v>
      </c>
      <c r="F35" s="64" t="s">
        <v>23</v>
      </c>
      <c r="G35" s="64" t="s">
        <v>23</v>
      </c>
      <c r="H35" s="64" t="s">
        <v>23</v>
      </c>
      <c r="I35" s="64" t="s">
        <v>23</v>
      </c>
      <c r="J35" s="64" t="s">
        <v>23</v>
      </c>
      <c r="K35" s="64" t="s">
        <v>23</v>
      </c>
      <c r="L35" s="64" t="s">
        <v>23</v>
      </c>
      <c r="M35" s="64" t="s">
        <v>23</v>
      </c>
      <c r="N35" s="64" t="s">
        <v>23</v>
      </c>
      <c r="O35" s="63"/>
      <c r="P35" s="64" t="s">
        <v>23</v>
      </c>
      <c r="Q35" s="64" t="s">
        <v>23</v>
      </c>
      <c r="R35" s="64" t="s">
        <v>23</v>
      </c>
      <c r="S35" s="63"/>
      <c r="T35" s="112"/>
      <c r="U35" s="60" t="str">
        <f>'SP計算機'!U35</f>
        <v>いやしの雨(専)</v>
      </c>
      <c r="V35" s="60" t="str">
        <f>'SP計算機'!V35</f>
        <v>常時回復魔力+10 </v>
      </c>
      <c r="W35" s="60" t="str">
        <f>'SP計算機'!W35</f>
        <v>常時攻撃魔力+10 </v>
      </c>
      <c r="X35" s="60" t="str">
        <f>'SP計算機'!X35</f>
        <v>魔導の書(専)</v>
      </c>
      <c r="Y35" s="60" t="str">
        <f>'SP計算機'!Y35</f>
        <v>常時最大MP+10 </v>
      </c>
      <c r="Z35" s="60" t="str">
        <f>'SP計算機'!Z35</f>
        <v>常時回復魔力+10</v>
      </c>
      <c r="AA35" s="60" t="str">
        <f>'SP計算機'!AA35</f>
        <v>しんぴのさとり(専)</v>
      </c>
      <c r="AB35" s="60" t="str">
        <f>'SP計算機'!AB35</f>
        <v>常時攻撃魔力+10 </v>
      </c>
      <c r="AC35" s="60" t="str">
        <f>'SP計算機'!AC35</f>
        <v>常時最大MP+20 </v>
      </c>
      <c r="AD35" s="60" t="str">
        <f>'SP計算機'!AD35</f>
        <v>零の洗礼(専)</v>
      </c>
      <c r="AE35" s="60" t="str">
        <f>'SP計算機'!AE35</f>
        <v>回復魔力+30（専）</v>
      </c>
      <c r="AF35" s="60" t="str">
        <f>'SP計算機'!AF35</f>
        <v>攻撃魔力+30（専）</v>
      </c>
      <c r="AG35" s="60" t="str">
        <f>'SP計算機'!AG35</f>
        <v>イオグランデ</v>
      </c>
      <c r="AH35" s="60" t="str">
        <f>'SP計算機'!AH35</f>
        <v>むげんのさとり</v>
      </c>
      <c r="AI35" s="93" t="str">
        <f>'SP計算機'!AI35</f>
        <v>ドルマドン </v>
      </c>
      <c r="AJ35" s="52"/>
    </row>
    <row r="36" spans="1:36" ht="13.5">
      <c r="A36" s="52"/>
      <c r="B36" s="27" t="s">
        <v>160</v>
      </c>
      <c r="C36" s="50" t="s">
        <v>136</v>
      </c>
      <c r="D36" s="109" t="s">
        <v>34</v>
      </c>
      <c r="E36" s="65" t="s">
        <v>23</v>
      </c>
      <c r="F36" s="65" t="s">
        <v>23</v>
      </c>
      <c r="G36" s="65" t="s">
        <v>23</v>
      </c>
      <c r="H36" s="65" t="s">
        <v>23</v>
      </c>
      <c r="I36" s="65" t="s">
        <v>23</v>
      </c>
      <c r="J36" s="65" t="s">
        <v>23</v>
      </c>
      <c r="K36" s="65" t="s">
        <v>23</v>
      </c>
      <c r="L36" s="65" t="s">
        <v>23</v>
      </c>
      <c r="M36" s="65" t="s">
        <v>23</v>
      </c>
      <c r="N36" s="65" t="s">
        <v>23</v>
      </c>
      <c r="O36" s="65" t="s">
        <v>23</v>
      </c>
      <c r="P36" s="83">
        <f>'SP計算機'!P36+'SP計算機'!P37</f>
        <v>0</v>
      </c>
      <c r="Q36" s="65" t="s">
        <v>23</v>
      </c>
      <c r="R36" s="65" t="s">
        <v>23</v>
      </c>
      <c r="S36" s="83">
        <f>'SP計算機'!S36+'SP計算機'!S37</f>
        <v>0</v>
      </c>
      <c r="T36" s="111">
        <f>SUM($E36:$S37)</f>
        <v>0</v>
      </c>
      <c r="U36" s="53">
        <v>4</v>
      </c>
      <c r="V36" s="53">
        <v>10</v>
      </c>
      <c r="W36" s="53">
        <v>16</v>
      </c>
      <c r="X36" s="53">
        <v>22</v>
      </c>
      <c r="Y36" s="53">
        <v>32</v>
      </c>
      <c r="Z36" s="53">
        <v>42</v>
      </c>
      <c r="AA36" s="53">
        <v>55</v>
      </c>
      <c r="AB36" s="53">
        <v>68</v>
      </c>
      <c r="AC36" s="53">
        <v>82</v>
      </c>
      <c r="AD36" s="53">
        <v>100</v>
      </c>
      <c r="AE36" s="30">
        <v>110</v>
      </c>
      <c r="AF36" s="30">
        <v>120</v>
      </c>
      <c r="AG36" s="30">
        <v>130</v>
      </c>
      <c r="AH36" s="30">
        <v>140</v>
      </c>
      <c r="AI36" s="31">
        <v>150</v>
      </c>
      <c r="AJ36" s="52"/>
    </row>
    <row r="37" spans="1:36" ht="24" customHeight="1" thickBot="1">
      <c r="A37" s="52"/>
      <c r="B37" s="27" t="s">
        <v>160</v>
      </c>
      <c r="C37" s="50" t="s">
        <v>136</v>
      </c>
      <c r="D37" s="110"/>
      <c r="E37" s="64" t="s">
        <v>23</v>
      </c>
      <c r="F37" s="64" t="s">
        <v>23</v>
      </c>
      <c r="G37" s="64" t="s">
        <v>23</v>
      </c>
      <c r="H37" s="64" t="s">
        <v>23</v>
      </c>
      <c r="I37" s="64" t="s">
        <v>23</v>
      </c>
      <c r="J37" s="64" t="s">
        <v>23</v>
      </c>
      <c r="K37" s="64" t="s">
        <v>23</v>
      </c>
      <c r="L37" s="64" t="s">
        <v>23</v>
      </c>
      <c r="M37" s="64" t="s">
        <v>23</v>
      </c>
      <c r="N37" s="64" t="s">
        <v>23</v>
      </c>
      <c r="O37" s="64" t="s">
        <v>23</v>
      </c>
      <c r="P37" s="63"/>
      <c r="Q37" s="64" t="s">
        <v>23</v>
      </c>
      <c r="R37" s="64" t="s">
        <v>23</v>
      </c>
      <c r="S37" s="63"/>
      <c r="T37" s="112"/>
      <c r="U37" s="60" t="str">
        <f>'SP計算機'!U37</f>
        <v>サインぜめ(専)</v>
      </c>
      <c r="V37" s="60" t="str">
        <f>'SP計算機'!V37</f>
        <v>常時みりょく+20</v>
      </c>
      <c r="W37" s="60" t="str">
        <f>'SP計算機'!W37</f>
        <v>スキャンダル(専)</v>
      </c>
      <c r="X37" s="60" t="str">
        <f>'SP計算機'!X37</f>
        <v>常時すばやさ+30</v>
      </c>
      <c r="Y37" s="60" t="str">
        <f>'SP計算機'!Y37</f>
        <v>メイクアップ(専)</v>
      </c>
      <c r="Z37" s="60" t="str">
        <f>'SP計算機'!Z37</f>
        <v>常時攻撃魔力+10</v>
      </c>
      <c r="AA37" s="77" t="str">
        <f>'SP計算機'!AA37</f>
        <v>ボディーガード呼び(専)</v>
      </c>
      <c r="AB37" s="60" t="str">
        <f>'SP計算機'!AB37</f>
        <v>常時魅力+60</v>
      </c>
      <c r="AC37" s="60" t="str">
        <f>'SP計算機'!AC37</f>
        <v>ベストスマイル(専)</v>
      </c>
      <c r="AD37" s="77" t="str">
        <f>'SP計算機'!AD37</f>
        <v>ゴールドシャワー(専)</v>
      </c>
      <c r="AE37" s="60" t="str">
        <f>'SP計算機'!AE37</f>
        <v>魅力＋30（専）</v>
      </c>
      <c r="AF37" s="60" t="str">
        <f>'SP計算機'!AF37</f>
        <v>みとれる＋2％（専）</v>
      </c>
      <c r="AG37" s="60" t="str">
        <f>'SP計算機'!AG37</f>
        <v>バギムーチョ</v>
      </c>
      <c r="AH37" s="60" t="str">
        <f>'SP計算機'!AH37</f>
        <v>ボディーガード強化</v>
      </c>
      <c r="AI37" s="93" t="str">
        <f>'SP計算機'!AI37</f>
        <v>ミリオンスマイル</v>
      </c>
      <c r="AJ37" s="52"/>
    </row>
    <row r="38" spans="1:36" ht="13.5">
      <c r="A38" s="52"/>
      <c r="B38" s="27" t="s">
        <v>290</v>
      </c>
      <c r="C38" s="50" t="s">
        <v>291</v>
      </c>
      <c r="D38" s="109" t="s">
        <v>291</v>
      </c>
      <c r="E38" s="65" t="s">
        <v>23</v>
      </c>
      <c r="F38" s="65" t="s">
        <v>23</v>
      </c>
      <c r="G38" s="65" t="s">
        <v>23</v>
      </c>
      <c r="H38" s="65" t="s">
        <v>23</v>
      </c>
      <c r="I38" s="65" t="s">
        <v>23</v>
      </c>
      <c r="J38" s="65" t="s">
        <v>23</v>
      </c>
      <c r="K38" s="65" t="s">
        <v>23</v>
      </c>
      <c r="L38" s="65" t="s">
        <v>23</v>
      </c>
      <c r="M38" s="65" t="s">
        <v>23</v>
      </c>
      <c r="N38" s="65" t="s">
        <v>23</v>
      </c>
      <c r="O38" s="65" t="s">
        <v>23</v>
      </c>
      <c r="P38" s="65" t="s">
        <v>23</v>
      </c>
      <c r="Q38" s="83">
        <f>'SP計算機'!Q38+'SP計算機'!Q39</f>
        <v>0</v>
      </c>
      <c r="R38" s="65" t="s">
        <v>23</v>
      </c>
      <c r="S38" s="83">
        <f>'SP計算機'!S38+'SP計算機'!S39</f>
        <v>0</v>
      </c>
      <c r="T38" s="111">
        <f>SUM($E38:$S39)</f>
        <v>0</v>
      </c>
      <c r="U38" s="53">
        <v>2</v>
      </c>
      <c r="V38" s="53">
        <v>12</v>
      </c>
      <c r="W38" s="53">
        <v>26</v>
      </c>
      <c r="X38" s="53">
        <v>40</v>
      </c>
      <c r="Y38" s="53">
        <v>48</v>
      </c>
      <c r="Z38" s="53">
        <v>56</v>
      </c>
      <c r="AA38" s="53">
        <v>70</v>
      </c>
      <c r="AB38" s="53">
        <v>80</v>
      </c>
      <c r="AC38" s="53">
        <v>90</v>
      </c>
      <c r="AD38" s="53">
        <v>100</v>
      </c>
      <c r="AE38" s="30">
        <v>110</v>
      </c>
      <c r="AF38" s="30">
        <v>120</v>
      </c>
      <c r="AG38" s="30">
        <v>130</v>
      </c>
      <c r="AH38" s="30">
        <v>140</v>
      </c>
      <c r="AI38" s="31">
        <v>150</v>
      </c>
      <c r="AJ38" s="52"/>
    </row>
    <row r="39" spans="1:36" ht="24" customHeight="1" thickBot="1">
      <c r="A39" s="52"/>
      <c r="B39" s="27" t="s">
        <v>290</v>
      </c>
      <c r="C39" s="50" t="s">
        <v>291</v>
      </c>
      <c r="D39" s="110"/>
      <c r="E39" s="64" t="s">
        <v>23</v>
      </c>
      <c r="F39" s="64" t="s">
        <v>23</v>
      </c>
      <c r="G39" s="64" t="s">
        <v>23</v>
      </c>
      <c r="H39" s="64" t="s">
        <v>23</v>
      </c>
      <c r="I39" s="64" t="s">
        <v>23</v>
      </c>
      <c r="J39" s="64" t="s">
        <v>23</v>
      </c>
      <c r="K39" s="64" t="s">
        <v>23</v>
      </c>
      <c r="L39" s="64" t="s">
        <v>23</v>
      </c>
      <c r="M39" s="64" t="s">
        <v>23</v>
      </c>
      <c r="N39" s="64" t="s">
        <v>23</v>
      </c>
      <c r="O39" s="64" t="s">
        <v>23</v>
      </c>
      <c r="P39" s="64" t="s">
        <v>23</v>
      </c>
      <c r="Q39" s="63"/>
      <c r="R39" s="64" t="s">
        <v>23</v>
      </c>
      <c r="S39" s="63"/>
      <c r="T39" s="112"/>
      <c r="U39" s="77" t="str">
        <f>'SP計算機'!U39</f>
        <v>スカウト成功率アップ(専) </v>
      </c>
      <c r="V39" s="60" t="str">
        <f>'SP計算機'!V39</f>
        <v>かわいがる(専) </v>
      </c>
      <c r="W39" s="60" t="str">
        <f>'SP計算機'!W39</f>
        <v>常時みのまもり+5</v>
      </c>
      <c r="X39" s="59" t="str">
        <f>'SP計算機'!X39</f>
        <v>ブレスクラッシュ(専) </v>
      </c>
      <c r="Y39" s="60" t="str">
        <f>'SP計算機'!Y39</f>
        <v>常時ちから+5</v>
      </c>
      <c r="Z39" s="60" t="str">
        <f>'SP計算機'!Z39</f>
        <v>HPリンク(専) </v>
      </c>
      <c r="AA39" s="60" t="str">
        <f>'SP計算機'!AA39</f>
        <v>常時最大HP+10 </v>
      </c>
      <c r="AB39" s="60" t="str">
        <f>'SP計算機'!AB39</f>
        <v>MPリンク(専) </v>
      </c>
      <c r="AC39" s="60" t="str">
        <f>'SP計算機'!AC39</f>
        <v>常時最大MP+10 </v>
      </c>
      <c r="AD39" s="60" t="str">
        <f>'SP計算機'!AD39</f>
        <v>エモノ呼び(専)</v>
      </c>
      <c r="AE39" s="59" t="str">
        <f>'SP計算機'!AE39</f>
        <v>なつきやすくなる（専）</v>
      </c>
      <c r="AF39" s="59" t="str">
        <f>'SP計算機'!AF39</f>
        <v>転生遭遇率アップ（専）</v>
      </c>
      <c r="AG39" s="59" t="str">
        <f>'SP計算機'!AG39</f>
        <v>スキルクラッシュ</v>
      </c>
      <c r="AH39" s="59" t="str">
        <f>'SP計算機'!AH39</f>
        <v>行動間隔短縮</v>
      </c>
      <c r="AI39" s="93" t="str">
        <f>'SP計算機'!AI39</f>
        <v>ウォークライ </v>
      </c>
      <c r="AJ39" s="52"/>
    </row>
    <row r="40" spans="1:36" ht="13.5">
      <c r="A40" s="52"/>
      <c r="B40" s="27" t="s">
        <v>308</v>
      </c>
      <c r="C40" s="50" t="s">
        <v>307</v>
      </c>
      <c r="D40" s="109" t="s">
        <v>307</v>
      </c>
      <c r="E40" s="65" t="s">
        <v>23</v>
      </c>
      <c r="F40" s="65" t="s">
        <v>23</v>
      </c>
      <c r="G40" s="65" t="s">
        <v>23</v>
      </c>
      <c r="H40" s="65" t="s">
        <v>23</v>
      </c>
      <c r="I40" s="65" t="s">
        <v>23</v>
      </c>
      <c r="J40" s="65" t="s">
        <v>23</v>
      </c>
      <c r="K40" s="65" t="s">
        <v>23</v>
      </c>
      <c r="L40" s="65" t="s">
        <v>23</v>
      </c>
      <c r="M40" s="65" t="s">
        <v>23</v>
      </c>
      <c r="N40" s="65" t="s">
        <v>23</v>
      </c>
      <c r="O40" s="65" t="s">
        <v>23</v>
      </c>
      <c r="P40" s="65" t="s">
        <v>23</v>
      </c>
      <c r="Q40" s="65" t="s">
        <v>23</v>
      </c>
      <c r="R40" s="83">
        <f>'SP計算機'!R40+'SP計算機'!R41</f>
        <v>0</v>
      </c>
      <c r="S40" s="83">
        <f>'SP計算機'!S40+'SP計算機'!S41</f>
        <v>0</v>
      </c>
      <c r="T40" s="111">
        <f>SUM($E40:$S41)</f>
        <v>0</v>
      </c>
      <c r="U40" s="53">
        <v>8</v>
      </c>
      <c r="V40" s="53">
        <v>16</v>
      </c>
      <c r="W40" s="53">
        <v>28</v>
      </c>
      <c r="X40" s="53">
        <v>40</v>
      </c>
      <c r="Y40" s="53">
        <v>48</v>
      </c>
      <c r="Z40" s="53">
        <v>56</v>
      </c>
      <c r="AA40" s="53">
        <v>70</v>
      </c>
      <c r="AB40" s="53">
        <v>80</v>
      </c>
      <c r="AC40" s="53">
        <v>90</v>
      </c>
      <c r="AD40" s="53">
        <v>100</v>
      </c>
      <c r="AE40" s="30">
        <v>110</v>
      </c>
      <c r="AF40" s="30">
        <v>120</v>
      </c>
      <c r="AG40" s="30">
        <v>130</v>
      </c>
      <c r="AH40" s="30">
        <v>140</v>
      </c>
      <c r="AI40" s="31">
        <v>150</v>
      </c>
      <c r="AJ40" s="52"/>
    </row>
    <row r="41" spans="1:36" ht="23.25" thickBot="1">
      <c r="A41" s="52"/>
      <c r="B41" s="27" t="s">
        <v>308</v>
      </c>
      <c r="C41" s="50" t="s">
        <v>307</v>
      </c>
      <c r="D41" s="110"/>
      <c r="E41" s="64" t="s">
        <v>23</v>
      </c>
      <c r="F41" s="64" t="s">
        <v>23</v>
      </c>
      <c r="G41" s="64" t="s">
        <v>23</v>
      </c>
      <c r="H41" s="64" t="s">
        <v>23</v>
      </c>
      <c r="I41" s="64" t="s">
        <v>23</v>
      </c>
      <c r="J41" s="64" t="s">
        <v>23</v>
      </c>
      <c r="K41" s="64" t="s">
        <v>23</v>
      </c>
      <c r="L41" s="64" t="s">
        <v>23</v>
      </c>
      <c r="M41" s="64" t="s">
        <v>23</v>
      </c>
      <c r="N41" s="64" t="s">
        <v>23</v>
      </c>
      <c r="O41" s="64" t="s">
        <v>23</v>
      </c>
      <c r="P41" s="64" t="s">
        <v>23</v>
      </c>
      <c r="Q41" s="64" t="s">
        <v>23</v>
      </c>
      <c r="R41" s="63"/>
      <c r="S41" s="63"/>
      <c r="T41" s="112"/>
      <c r="U41" s="77" t="str">
        <f>'SP計算機'!U41</f>
        <v>スカウト成功率アップ(専) </v>
      </c>
      <c r="V41" s="60" t="str">
        <f>'SP計算機'!V41</f>
        <v>チューンアップ(専) </v>
      </c>
      <c r="W41" s="60" t="str">
        <f>'SP計算機'!W41</f>
        <v>常時さいだいMP+10 </v>
      </c>
      <c r="X41" s="59" t="str">
        <f>'SP計算機'!X41</f>
        <v>トラップジャマー(専) </v>
      </c>
      <c r="Y41" s="60" t="str">
        <f>'SP計算機'!Y41</f>
        <v>常時すばやさ+10 </v>
      </c>
      <c r="Z41" s="60" t="str">
        <f>'SP計算機'!Z41</f>
        <v>どうぐ倍化術(専) </v>
      </c>
      <c r="AA41" s="60" t="str">
        <f>'SP計算機'!AA41</f>
        <v>常時きようさ+10 </v>
      </c>
      <c r="AB41" s="60" t="str">
        <f>'SP計算機'!AB41</f>
        <v>磁界シールド(専) </v>
      </c>
      <c r="AC41" s="60" t="str">
        <f>'SP計算機'!AC41</f>
        <v>常時最大HP+10 </v>
      </c>
      <c r="AD41" s="60" t="str">
        <f>'SP計算機'!AD41</f>
        <v>どうぐ範囲化術(専) </v>
      </c>
      <c r="AE41" s="59" t="str">
        <f>'SP計算機'!AE41</f>
        <v>なつきやすくなる（専）</v>
      </c>
      <c r="AF41" s="59" t="str">
        <f>'SP計算機'!AF41</f>
        <v>メタル遭遇率UP（専）</v>
      </c>
      <c r="AG41" s="59" t="str">
        <f>'SP計算機'!AG41</f>
        <v>メディカルデバイス</v>
      </c>
      <c r="AH41" s="59" t="str">
        <f>'SP計算機'!AH41</f>
        <v>どうぐ発動速度短縮</v>
      </c>
      <c r="AI41" s="93" t="str">
        <f>'SP計算機'!AI41</f>
        <v>プラズマリムーバー </v>
      </c>
      <c r="AJ41" s="52"/>
    </row>
    <row r="42" spans="1:36" ht="13.5">
      <c r="A42" s="52"/>
      <c r="B42" s="27" t="s">
        <v>255</v>
      </c>
      <c r="C42" s="50" t="s">
        <v>138</v>
      </c>
      <c r="D42" s="109" t="s">
        <v>139</v>
      </c>
      <c r="E42" s="83">
        <f>'SP計算機'!E42+'SP計算機'!E43</f>
        <v>0</v>
      </c>
      <c r="F42" s="65" t="s">
        <v>23</v>
      </c>
      <c r="G42" s="65" t="s">
        <v>23</v>
      </c>
      <c r="H42" s="65" t="s">
        <v>23</v>
      </c>
      <c r="I42" s="65" t="s">
        <v>23</v>
      </c>
      <c r="J42" s="65" t="s">
        <v>23</v>
      </c>
      <c r="K42" s="83">
        <f>'SP計算機'!K42+'SP計算機'!K43</f>
        <v>0</v>
      </c>
      <c r="L42" s="65" t="s">
        <v>23</v>
      </c>
      <c r="M42" s="83">
        <f>'SP計算機'!M42+'SP計算機'!M43</f>
        <v>0</v>
      </c>
      <c r="N42" s="65" t="s">
        <v>23</v>
      </c>
      <c r="O42" s="65" t="s">
        <v>23</v>
      </c>
      <c r="P42" s="65" t="s">
        <v>23</v>
      </c>
      <c r="Q42" s="65" t="s">
        <v>23</v>
      </c>
      <c r="R42" s="65" t="s">
        <v>23</v>
      </c>
      <c r="S42" s="83">
        <f>'SP計算機'!S42+'SP計算機'!S43</f>
        <v>0</v>
      </c>
      <c r="T42" s="111">
        <f>SUM($E42:$S43)</f>
        <v>0</v>
      </c>
      <c r="U42" s="53">
        <v>3</v>
      </c>
      <c r="V42" s="53">
        <v>7</v>
      </c>
      <c r="W42" s="53">
        <v>13</v>
      </c>
      <c r="X42" s="53">
        <v>22</v>
      </c>
      <c r="Y42" s="53">
        <v>35</v>
      </c>
      <c r="Z42" s="53">
        <v>42</v>
      </c>
      <c r="AA42" s="53">
        <v>58</v>
      </c>
      <c r="AB42" s="53">
        <v>76</v>
      </c>
      <c r="AC42" s="53">
        <v>88</v>
      </c>
      <c r="AD42" s="53">
        <v>100</v>
      </c>
      <c r="AE42" s="30">
        <v>110</v>
      </c>
      <c r="AF42" s="30">
        <v>120</v>
      </c>
      <c r="AG42" s="30">
        <v>130</v>
      </c>
      <c r="AH42" s="30">
        <v>140</v>
      </c>
      <c r="AI42" s="31">
        <v>150</v>
      </c>
      <c r="AJ42" s="52"/>
    </row>
    <row r="43" spans="1:36" ht="24" customHeight="1" thickBot="1">
      <c r="A43" s="52"/>
      <c r="B43" s="27" t="s">
        <v>255</v>
      </c>
      <c r="C43" s="50" t="s">
        <v>138</v>
      </c>
      <c r="D43" s="110"/>
      <c r="E43" s="63"/>
      <c r="F43" s="64" t="s">
        <v>23</v>
      </c>
      <c r="G43" s="64" t="s">
        <v>23</v>
      </c>
      <c r="H43" s="64" t="s">
        <v>23</v>
      </c>
      <c r="I43" s="64" t="s">
        <v>23</v>
      </c>
      <c r="J43" s="64" t="s">
        <v>23</v>
      </c>
      <c r="K43" s="63"/>
      <c r="L43" s="64" t="s">
        <v>23</v>
      </c>
      <c r="M43" s="63"/>
      <c r="N43" s="64" t="s">
        <v>23</v>
      </c>
      <c r="O43" s="64" t="s">
        <v>23</v>
      </c>
      <c r="P43" s="64" t="s">
        <v>23</v>
      </c>
      <c r="Q43" s="64" t="s">
        <v>23</v>
      </c>
      <c r="R43" s="64" t="s">
        <v>23</v>
      </c>
      <c r="S43" s="63"/>
      <c r="T43" s="112"/>
      <c r="U43" s="60" t="str">
        <f>'SP計算機'!U43</f>
        <v>かえん斬り</v>
      </c>
      <c r="V43" s="60" t="str">
        <f>'SP計算機'!V43</f>
        <v>装備時攻撃力+5</v>
      </c>
      <c r="W43" s="60" t="str">
        <f>'SP計算機'!W43</f>
        <v>ドラゴン斬り</v>
      </c>
      <c r="X43" s="60" t="str">
        <f>'SP計算機'!X43</f>
        <v>装備時会心率+2%</v>
      </c>
      <c r="Y43" s="60" t="str">
        <f>'SP計算機'!Y43</f>
        <v>ミラクルソード</v>
      </c>
      <c r="Z43" s="60" t="str">
        <f>'SP計算機'!Z43</f>
        <v>装備時攻撃力+10</v>
      </c>
      <c r="AA43" s="60" t="str">
        <f>'SP計算機'!AA43</f>
        <v>はやぶさ斬り</v>
      </c>
      <c r="AB43" s="59" t="str">
        <f>'SP計算機'!AB43</f>
        <v>装備時武器ガード率+4%</v>
      </c>
      <c r="AC43" s="60" t="str">
        <f>'SP計算機'!AC43</f>
        <v>装備時攻撃力+15</v>
      </c>
      <c r="AD43" s="60" t="str">
        <f>'SP計算機'!AD43</f>
        <v>ギガスラッシュ</v>
      </c>
      <c r="AE43" s="60" t="str">
        <f>'SP計算機'!AE43</f>
        <v>装備時会心率+2%</v>
      </c>
      <c r="AF43" s="60" t="str">
        <f>'SP計算機'!AF43</f>
        <v>超はやぶさ斬り</v>
      </c>
      <c r="AG43" s="59" t="str">
        <f>'SP計算機'!AG43</f>
        <v>装備時武器ガード率+2%</v>
      </c>
      <c r="AH43" s="60" t="str">
        <f>'SP計算機'!AH43</f>
        <v>ギガブレイク</v>
      </c>
      <c r="AI43" s="93" t="str">
        <f>'SP計算機'!AI43</f>
        <v>装備時こうげき力+10 </v>
      </c>
      <c r="AJ43" s="52"/>
    </row>
    <row r="44" spans="1:36" ht="13.5">
      <c r="A44" s="52"/>
      <c r="B44" s="27" t="s">
        <v>301</v>
      </c>
      <c r="C44" s="50" t="s">
        <v>137</v>
      </c>
      <c r="D44" s="109" t="s">
        <v>56</v>
      </c>
      <c r="E44" s="83">
        <f>'SP計算機'!E44+'SP計算機'!E45</f>
        <v>0</v>
      </c>
      <c r="F44" s="65" t="s">
        <v>23</v>
      </c>
      <c r="G44" s="65" t="s">
        <v>23</v>
      </c>
      <c r="H44" s="65" t="s">
        <v>23</v>
      </c>
      <c r="I44" s="65" t="s">
        <v>23</v>
      </c>
      <c r="J44" s="65" t="s">
        <v>23</v>
      </c>
      <c r="K44" s="83">
        <f>'SP計算機'!K44+'SP計算機'!K45</f>
        <v>0</v>
      </c>
      <c r="L44" s="65" t="s">
        <v>23</v>
      </c>
      <c r="M44" s="65" t="s">
        <v>23</v>
      </c>
      <c r="N44" s="65" t="s">
        <v>23</v>
      </c>
      <c r="O44" s="65" t="s">
        <v>23</v>
      </c>
      <c r="P44" s="65" t="s">
        <v>23</v>
      </c>
      <c r="Q44" s="83">
        <f>'SP計算機'!Q44+'SP計算機'!Q45</f>
        <v>0</v>
      </c>
      <c r="R44" s="65" t="s">
        <v>23</v>
      </c>
      <c r="S44" s="83">
        <f>'SP計算機'!S44+'SP計算機'!S45</f>
        <v>0</v>
      </c>
      <c r="T44" s="111">
        <f>SUM($E44:$S45)</f>
        <v>0</v>
      </c>
      <c r="U44" s="53">
        <v>3</v>
      </c>
      <c r="V44" s="53">
        <v>7</v>
      </c>
      <c r="W44" s="53">
        <v>13</v>
      </c>
      <c r="X44" s="53">
        <v>22</v>
      </c>
      <c r="Y44" s="53">
        <v>35</v>
      </c>
      <c r="Z44" s="53">
        <v>42</v>
      </c>
      <c r="AA44" s="53">
        <v>58</v>
      </c>
      <c r="AB44" s="53">
        <v>76</v>
      </c>
      <c r="AC44" s="53">
        <v>88</v>
      </c>
      <c r="AD44" s="53">
        <v>100</v>
      </c>
      <c r="AE44" s="30">
        <v>110</v>
      </c>
      <c r="AF44" s="30">
        <v>120</v>
      </c>
      <c r="AG44" s="30">
        <v>130</v>
      </c>
      <c r="AH44" s="30">
        <v>140</v>
      </c>
      <c r="AI44" s="31">
        <v>150</v>
      </c>
      <c r="AJ44" s="52"/>
    </row>
    <row r="45" spans="1:36" ht="24" customHeight="1" thickBot="1">
      <c r="A45" s="52"/>
      <c r="B45" s="27" t="s">
        <v>301</v>
      </c>
      <c r="C45" s="50" t="s">
        <v>137</v>
      </c>
      <c r="D45" s="110"/>
      <c r="E45" s="63"/>
      <c r="F45" s="64" t="s">
        <v>23</v>
      </c>
      <c r="G45" s="64" t="s">
        <v>23</v>
      </c>
      <c r="H45" s="64" t="s">
        <v>23</v>
      </c>
      <c r="I45" s="64" t="s">
        <v>23</v>
      </c>
      <c r="J45" s="64" t="s">
        <v>23</v>
      </c>
      <c r="K45" s="63"/>
      <c r="L45" s="64" t="s">
        <v>23</v>
      </c>
      <c r="M45" s="64" t="s">
        <v>23</v>
      </c>
      <c r="N45" s="64" t="s">
        <v>23</v>
      </c>
      <c r="O45" s="64" t="s">
        <v>23</v>
      </c>
      <c r="P45" s="64" t="s">
        <v>23</v>
      </c>
      <c r="Q45" s="63"/>
      <c r="R45" s="64" t="s">
        <v>23</v>
      </c>
      <c r="S45" s="63"/>
      <c r="T45" s="112"/>
      <c r="U45" s="60" t="str">
        <f>'SP計算機'!U45</f>
        <v>ブレードガード</v>
      </c>
      <c r="V45" s="60" t="str">
        <f>'SP計算機'!V45</f>
        <v>装備時攻撃力+10</v>
      </c>
      <c r="W45" s="60" t="str">
        <f>'SP計算機'!W45</f>
        <v>ドラゴンスラッシュ</v>
      </c>
      <c r="X45" s="60" t="str">
        <f>'SP計算機'!X45</f>
        <v>装備時会心率+2%</v>
      </c>
      <c r="Y45" s="60" t="str">
        <f>'SP計算機'!Y45</f>
        <v>ぶんまわし </v>
      </c>
      <c r="Z45" s="59" t="str">
        <f>'SP計算機'!Z45</f>
        <v>装備時武器ガード率+4%</v>
      </c>
      <c r="AA45" s="60" t="str">
        <f>'SP計算機'!AA45</f>
        <v>装備時攻撃力+15</v>
      </c>
      <c r="AB45" s="60" t="str">
        <f>'SP計算機'!AB45</f>
        <v>フリーズブレード </v>
      </c>
      <c r="AC45" s="60" t="str">
        <f>'SP計算機'!AC45</f>
        <v>装備時攻撃力+20</v>
      </c>
      <c r="AD45" s="60" t="str">
        <f>'SP計算機'!AD45</f>
        <v>渾身斬り </v>
      </c>
      <c r="AE45" s="60" t="str">
        <f>'SP計算機'!AE45</f>
        <v>装備時攻撃力+10</v>
      </c>
      <c r="AF45" s="60" t="str">
        <f>'SP計算機'!AF45</f>
        <v>ビッグバン</v>
      </c>
      <c r="AG45" s="59" t="str">
        <f>'SP計算機'!AG45</f>
        <v>装備時武器ガード率+4%</v>
      </c>
      <c r="AH45" s="60" t="str">
        <f>'SP計算機'!AH45</f>
        <v>全身全霊斬り</v>
      </c>
      <c r="AI45" s="93" t="str">
        <f>'SP計算機'!AI45</f>
        <v>装備時こうげき力+10 </v>
      </c>
      <c r="AJ45" s="52"/>
    </row>
    <row r="46" spans="1:36" ht="13.5">
      <c r="A46" s="52"/>
      <c r="B46" s="27" t="s">
        <v>302</v>
      </c>
      <c r="C46" s="50" t="s">
        <v>140</v>
      </c>
      <c r="D46" s="109" t="s">
        <v>116</v>
      </c>
      <c r="E46" s="83">
        <f>'SP計算機'!E46+'SP計算機'!E47</f>
        <v>0</v>
      </c>
      <c r="F46" s="65" t="s">
        <v>23</v>
      </c>
      <c r="G46" s="65" t="s">
        <v>23</v>
      </c>
      <c r="H46" s="65" t="s">
        <v>23</v>
      </c>
      <c r="I46" s="65" t="s">
        <v>23</v>
      </c>
      <c r="J46" s="65" t="s">
        <v>23</v>
      </c>
      <c r="K46" s="65" t="s">
        <v>23</v>
      </c>
      <c r="L46" s="65" t="s">
        <v>23</v>
      </c>
      <c r="M46" s="65" t="s">
        <v>23</v>
      </c>
      <c r="N46" s="83">
        <f>'SP計算機'!N46+'SP計算機'!N47</f>
        <v>0</v>
      </c>
      <c r="O46" s="65" t="s">
        <v>23</v>
      </c>
      <c r="P46" s="65" t="s">
        <v>23</v>
      </c>
      <c r="Q46" s="83">
        <f>'SP計算機'!Q46+'SP計算機'!Q47</f>
        <v>0</v>
      </c>
      <c r="R46" s="65" t="s">
        <v>23</v>
      </c>
      <c r="S46" s="83">
        <f>'SP計算機'!S46+'SP計算機'!S47</f>
        <v>0</v>
      </c>
      <c r="T46" s="111">
        <f>SUM($E46:$S47)</f>
        <v>0</v>
      </c>
      <c r="U46" s="53">
        <v>3</v>
      </c>
      <c r="V46" s="53">
        <v>7</v>
      </c>
      <c r="W46" s="53">
        <v>13</v>
      </c>
      <c r="X46" s="53">
        <v>22</v>
      </c>
      <c r="Y46" s="53">
        <v>35</v>
      </c>
      <c r="Z46" s="53">
        <v>42</v>
      </c>
      <c r="AA46" s="53">
        <v>58</v>
      </c>
      <c r="AB46" s="53">
        <v>76</v>
      </c>
      <c r="AC46" s="53">
        <v>88</v>
      </c>
      <c r="AD46" s="53">
        <v>100</v>
      </c>
      <c r="AE46" s="30">
        <v>110</v>
      </c>
      <c r="AF46" s="30">
        <v>120</v>
      </c>
      <c r="AG46" s="30">
        <v>130</v>
      </c>
      <c r="AH46" s="30">
        <v>140</v>
      </c>
      <c r="AI46" s="31">
        <v>150</v>
      </c>
      <c r="AJ46" s="52"/>
    </row>
    <row r="47" spans="1:36" ht="23.25" thickBot="1">
      <c r="A47" s="52"/>
      <c r="B47" s="27" t="s">
        <v>302</v>
      </c>
      <c r="C47" s="50" t="s">
        <v>140</v>
      </c>
      <c r="D47" s="110"/>
      <c r="E47" s="63"/>
      <c r="F47" s="64" t="s">
        <v>23</v>
      </c>
      <c r="G47" s="64" t="s">
        <v>23</v>
      </c>
      <c r="H47" s="64" t="s">
        <v>23</v>
      </c>
      <c r="I47" s="64" t="s">
        <v>23</v>
      </c>
      <c r="J47" s="64" t="s">
        <v>23</v>
      </c>
      <c r="K47" s="64" t="s">
        <v>23</v>
      </c>
      <c r="L47" s="64" t="s">
        <v>23</v>
      </c>
      <c r="M47" s="64" t="s">
        <v>23</v>
      </c>
      <c r="N47" s="63"/>
      <c r="O47" s="64" t="s">
        <v>23</v>
      </c>
      <c r="P47" s="64" t="s">
        <v>23</v>
      </c>
      <c r="Q47" s="63"/>
      <c r="R47" s="64" t="s">
        <v>23</v>
      </c>
      <c r="S47" s="63"/>
      <c r="T47" s="112"/>
      <c r="U47" s="60" t="str">
        <f>'SP計算機'!U47</f>
        <v>装備時攻撃力+5</v>
      </c>
      <c r="V47" s="60" t="str">
        <f>'SP計算機'!V47</f>
        <v>たいぼく斬</v>
      </c>
      <c r="W47" s="60" t="str">
        <f>'SP計算機'!W47</f>
        <v>装備時攻撃力+10</v>
      </c>
      <c r="X47" s="60" t="str">
        <f>'SP計算機'!X47</f>
        <v>蒼天魔斬</v>
      </c>
      <c r="Y47" s="60" t="str">
        <f>'SP計算機'!Y47</f>
        <v>装備時攻撃力+15</v>
      </c>
      <c r="Z47" s="60" t="str">
        <f>'SP計算機'!Z47</f>
        <v>かぶと割り</v>
      </c>
      <c r="AA47" s="60" t="str">
        <f>'SP計算機'!AA47</f>
        <v>装備時会心率+2%</v>
      </c>
      <c r="AB47" s="60" t="str">
        <f>'SP計算機'!AB47</f>
        <v>まじん斬り</v>
      </c>
      <c r="AC47" s="60" t="str">
        <f>'SP計算機'!AC47</f>
        <v>装備時攻撃力+20</v>
      </c>
      <c r="AD47" s="60" t="str">
        <f>'SP計算機'!AD47</f>
        <v>オノむそう </v>
      </c>
      <c r="AE47" s="60" t="str">
        <f>'SP計算機'!AE47</f>
        <v>装備時攻撃力+10</v>
      </c>
      <c r="AF47" s="60" t="str">
        <f>'SP計算機'!AF47</f>
        <v>鉄甲斬</v>
      </c>
      <c r="AG47" s="60" t="str">
        <f>'SP計算機'!AG47</f>
        <v>装備時会心率+3%</v>
      </c>
      <c r="AH47" s="60" t="str">
        <f>'SP計算機'!AH47</f>
        <v>真・オノむそう</v>
      </c>
      <c r="AI47" s="93" t="str">
        <f>'SP計算機'!AI47</f>
        <v>装備時こうげき力+10 </v>
      </c>
      <c r="AJ47" s="52"/>
    </row>
    <row r="48" spans="1:36" ht="13.5">
      <c r="A48" s="52"/>
      <c r="B48" s="27" t="s">
        <v>256</v>
      </c>
      <c r="C48" s="50" t="s">
        <v>141</v>
      </c>
      <c r="D48" s="109" t="s">
        <v>119</v>
      </c>
      <c r="E48" s="83">
        <f>'SP計算機'!E48+'SP計算機'!E49</f>
        <v>0</v>
      </c>
      <c r="F48" s="83">
        <f>'SP計算機'!F48+'SP計算機'!F49</f>
        <v>0</v>
      </c>
      <c r="G48" s="83">
        <f>'SP計算機'!G48+'SP計算機'!G49</f>
        <v>0</v>
      </c>
      <c r="H48" s="65" t="s">
        <v>23</v>
      </c>
      <c r="I48" s="65" t="s">
        <v>23</v>
      </c>
      <c r="J48" s="83">
        <f>'SP計算機'!J48+'SP計算機'!J49</f>
        <v>0</v>
      </c>
      <c r="K48" s="65" t="s">
        <v>23</v>
      </c>
      <c r="L48" s="83">
        <f>'SP計算機'!L48+'SP計算機'!L49</f>
        <v>0</v>
      </c>
      <c r="M48" s="83">
        <f>'SP計算機'!M48+'SP計算機'!M49</f>
        <v>0</v>
      </c>
      <c r="N48" s="65" t="s">
        <v>23</v>
      </c>
      <c r="O48" s="83">
        <f>'SP計算機'!O48+'SP計算機'!O49</f>
        <v>0</v>
      </c>
      <c r="P48" s="65" t="s">
        <v>23</v>
      </c>
      <c r="Q48" s="65" t="s">
        <v>23</v>
      </c>
      <c r="R48" s="65" t="s">
        <v>23</v>
      </c>
      <c r="S48" s="83">
        <f>'SP計算機'!S48+'SP計算機'!S49</f>
        <v>0</v>
      </c>
      <c r="T48" s="111">
        <f>SUM($E48:$S49)</f>
        <v>0</v>
      </c>
      <c r="U48" s="53">
        <v>6</v>
      </c>
      <c r="V48" s="53">
        <v>12</v>
      </c>
      <c r="W48" s="53">
        <v>18</v>
      </c>
      <c r="X48" s="53">
        <v>25</v>
      </c>
      <c r="Y48" s="53">
        <v>32</v>
      </c>
      <c r="Z48" s="53">
        <v>40</v>
      </c>
      <c r="AA48" s="53">
        <v>52</v>
      </c>
      <c r="AB48" s="53">
        <v>66</v>
      </c>
      <c r="AC48" s="53">
        <v>82</v>
      </c>
      <c r="AD48" s="53">
        <v>100</v>
      </c>
      <c r="AE48" s="30">
        <v>110</v>
      </c>
      <c r="AF48" s="30">
        <v>120</v>
      </c>
      <c r="AG48" s="30">
        <v>130</v>
      </c>
      <c r="AH48" s="30">
        <v>140</v>
      </c>
      <c r="AI48" s="31">
        <v>150</v>
      </c>
      <c r="AJ48" s="52"/>
    </row>
    <row r="49" spans="1:36" ht="24" customHeight="1" thickBot="1">
      <c r="A49" s="52"/>
      <c r="B49" s="27" t="s">
        <v>256</v>
      </c>
      <c r="C49" s="50" t="s">
        <v>141</v>
      </c>
      <c r="D49" s="110"/>
      <c r="E49" s="63"/>
      <c r="F49" s="63"/>
      <c r="G49" s="63"/>
      <c r="H49" s="64" t="s">
        <v>23</v>
      </c>
      <c r="I49" s="64" t="s">
        <v>23</v>
      </c>
      <c r="J49" s="63"/>
      <c r="K49" s="64" t="s">
        <v>23</v>
      </c>
      <c r="L49" s="63"/>
      <c r="M49" s="63"/>
      <c r="N49" s="64" t="s">
        <v>23</v>
      </c>
      <c r="O49" s="63"/>
      <c r="P49" s="64" t="s">
        <v>23</v>
      </c>
      <c r="Q49" s="64" t="s">
        <v>23</v>
      </c>
      <c r="R49" s="64" t="s">
        <v>23</v>
      </c>
      <c r="S49" s="63"/>
      <c r="T49" s="112"/>
      <c r="U49" s="59" t="str">
        <f>'SP計算機'!U49</f>
        <v>装備時盾ガード率+1%</v>
      </c>
      <c r="V49" s="60" t="str">
        <f>'SP計算機'!V49</f>
        <v>ぼうぎょ</v>
      </c>
      <c r="W49" s="77" t="str">
        <f>'SP計算機'!W49</f>
        <v>装備時盾ガード率+1%</v>
      </c>
      <c r="X49" s="60" t="str">
        <f>'SP計算機'!X49</f>
        <v>ビッグシールド</v>
      </c>
      <c r="Y49" s="77" t="str">
        <f>'SP計算機'!Y49</f>
        <v>装備時盾ガード率+1%</v>
      </c>
      <c r="Z49" s="60" t="str">
        <f>'SP計算機'!Z49</f>
        <v>シールドアタック</v>
      </c>
      <c r="AA49" s="77" t="str">
        <f>'SP計算機'!AA49</f>
        <v>装備時盾ガード率+1%</v>
      </c>
      <c r="AB49" s="60" t="str">
        <f>'SP計算機'!AB49</f>
        <v>まもりのたて</v>
      </c>
      <c r="AC49" s="60" t="str">
        <f>'SP計算機'!AC49</f>
        <v>装備時守備力+30</v>
      </c>
      <c r="AD49" s="60" t="str">
        <f>'SP計算機'!AD49</f>
        <v>会心完全ガード</v>
      </c>
      <c r="AE49" s="60" t="str">
        <f>'SP計算機'!AE49</f>
        <v>装備時守備力+10</v>
      </c>
      <c r="AF49" s="60" t="str">
        <f>'SP計算機'!AF49</f>
        <v>ファランクス</v>
      </c>
      <c r="AG49" s="59" t="str">
        <f>'SP計算機'!AG49</f>
        <v>装備時盾ガード率+1%</v>
      </c>
      <c r="AH49" s="60" t="str">
        <f>'SP計算機'!AH49</f>
        <v>スペルガード</v>
      </c>
      <c r="AI49" s="93" t="str">
        <f>'SP計算機'!AI49</f>
        <v>装備時しゅび力+10 </v>
      </c>
      <c r="AJ49" s="52"/>
    </row>
    <row r="50" spans="1:36" ht="13.5">
      <c r="A50" s="52"/>
      <c r="B50" s="27" t="s">
        <v>257</v>
      </c>
      <c r="C50" s="50" t="s">
        <v>142</v>
      </c>
      <c r="D50" s="109" t="s">
        <v>120</v>
      </c>
      <c r="E50" s="65" t="s">
        <v>23</v>
      </c>
      <c r="F50" s="65" t="s">
        <v>23</v>
      </c>
      <c r="G50" s="83">
        <f>'SP計算機'!G50+'SP計算機'!G51</f>
        <v>0</v>
      </c>
      <c r="H50" s="65" t="s">
        <v>23</v>
      </c>
      <c r="I50" s="65" t="s">
        <v>23</v>
      </c>
      <c r="J50" s="65" t="s">
        <v>23</v>
      </c>
      <c r="K50" s="65" t="s">
        <v>23</v>
      </c>
      <c r="L50" s="65" t="s">
        <v>23</v>
      </c>
      <c r="M50" s="83">
        <f>'SP計算機'!M50+'SP計算機'!M51</f>
        <v>0</v>
      </c>
      <c r="N50" s="65" t="s">
        <v>23</v>
      </c>
      <c r="O50" s="83">
        <f>'SP計算機'!O50+'SP計算機'!O51</f>
        <v>0</v>
      </c>
      <c r="P50" s="65" t="s">
        <v>23</v>
      </c>
      <c r="Q50" s="65" t="s">
        <v>23</v>
      </c>
      <c r="R50" s="65" t="s">
        <v>23</v>
      </c>
      <c r="S50" s="83">
        <f>'SP計算機'!S50+'SP計算機'!S51</f>
        <v>0</v>
      </c>
      <c r="T50" s="111">
        <f>SUM($E50:$S51)</f>
        <v>0</v>
      </c>
      <c r="U50" s="53">
        <v>3</v>
      </c>
      <c r="V50" s="53">
        <v>7</v>
      </c>
      <c r="W50" s="53">
        <v>13</v>
      </c>
      <c r="X50" s="53">
        <v>21</v>
      </c>
      <c r="Y50" s="53">
        <v>31</v>
      </c>
      <c r="Z50" s="53">
        <v>44</v>
      </c>
      <c r="AA50" s="53">
        <v>57</v>
      </c>
      <c r="AB50" s="53">
        <v>70</v>
      </c>
      <c r="AC50" s="53">
        <v>84</v>
      </c>
      <c r="AD50" s="53">
        <v>100</v>
      </c>
      <c r="AE50" s="30">
        <v>110</v>
      </c>
      <c r="AF50" s="30">
        <v>120</v>
      </c>
      <c r="AG50" s="30">
        <v>130</v>
      </c>
      <c r="AH50" s="30">
        <v>140</v>
      </c>
      <c r="AI50" s="31">
        <v>150</v>
      </c>
      <c r="AJ50" s="52"/>
    </row>
    <row r="51" spans="1:36" ht="23.25" thickBot="1">
      <c r="A51" s="52"/>
      <c r="B51" s="27" t="s">
        <v>257</v>
      </c>
      <c r="C51" s="50" t="s">
        <v>142</v>
      </c>
      <c r="D51" s="110"/>
      <c r="E51" s="64" t="s">
        <v>23</v>
      </c>
      <c r="F51" s="64" t="s">
        <v>23</v>
      </c>
      <c r="G51" s="63"/>
      <c r="H51" s="64" t="s">
        <v>23</v>
      </c>
      <c r="I51" s="64" t="s">
        <v>23</v>
      </c>
      <c r="J51" s="64" t="s">
        <v>23</v>
      </c>
      <c r="K51" s="64" t="s">
        <v>23</v>
      </c>
      <c r="L51" s="64" t="s">
        <v>23</v>
      </c>
      <c r="M51" s="63"/>
      <c r="N51" s="64" t="s">
        <v>23</v>
      </c>
      <c r="O51" s="63"/>
      <c r="P51" s="64" t="s">
        <v>23</v>
      </c>
      <c r="Q51" s="64" t="s">
        <v>23</v>
      </c>
      <c r="R51" s="64" t="s">
        <v>23</v>
      </c>
      <c r="S51" s="63"/>
      <c r="T51" s="112"/>
      <c r="U51" s="59" t="str">
        <f>'SP計算機'!U51</f>
        <v>装備時MP吸収率+2%</v>
      </c>
      <c r="V51" s="60" t="str">
        <f>'SP計算機'!V51</f>
        <v>悪魔ばらい</v>
      </c>
      <c r="W51" s="59" t="str">
        <f>'SP計算機'!W51</f>
        <v>戦闘勝利時MP小回復</v>
      </c>
      <c r="X51" s="60" t="str">
        <f>'SP計算機'!X51</f>
        <v>早詠みの杖</v>
      </c>
      <c r="Y51" s="60" t="str">
        <f>'SP計算機'!Y51</f>
        <v>装備時攻撃魔力+30</v>
      </c>
      <c r="Z51" s="60" t="str">
        <f>'SP計算機'!Z51</f>
        <v>しゅくふくの杖</v>
      </c>
      <c r="AA51" s="60" t="str">
        <f>'SP計算機'!AA51</f>
        <v>装備時攻撃魔力+30</v>
      </c>
      <c r="AB51" s="60" t="str">
        <f>'SP計算機'!AB51</f>
        <v>暴走魔法陣</v>
      </c>
      <c r="AC51" s="60" t="str">
        <f>'SP計算機'!AC51</f>
        <v>装備時最大MP+100</v>
      </c>
      <c r="AD51" s="59" t="str">
        <f>'SP計算機'!AD51</f>
        <v>戦闘勝利時MP中回復</v>
      </c>
      <c r="AE51" s="60" t="str">
        <f>'SP計算機'!AE51</f>
        <v>装備時MP吸収率+4%</v>
      </c>
      <c r="AF51" s="60" t="str">
        <f>'SP計算機'!AF51</f>
        <v>超暴走魔法陣</v>
      </c>
      <c r="AG51" s="60" t="str">
        <f>'SP計算機'!AG51</f>
        <v>装備時攻撃魔力+10</v>
      </c>
      <c r="AH51" s="60" t="str">
        <f>'SP計算機'!AH51</f>
        <v>復活の杖</v>
      </c>
      <c r="AI51" s="93" t="str">
        <f>'SP計算機'!AI51</f>
        <v>装備時最大MP+30 </v>
      </c>
      <c r="AJ51" s="52"/>
    </row>
    <row r="52" spans="1:36" ht="13.5">
      <c r="A52" s="52"/>
      <c r="B52" s="27" t="s">
        <v>118</v>
      </c>
      <c r="C52" s="50" t="s">
        <v>143</v>
      </c>
      <c r="D52" s="109" t="s">
        <v>121</v>
      </c>
      <c r="E52" s="65" t="s">
        <v>23</v>
      </c>
      <c r="F52" s="65" t="s">
        <v>23</v>
      </c>
      <c r="G52" s="83">
        <f>'SP計算機'!G52+'SP計算機'!G53</f>
        <v>0</v>
      </c>
      <c r="H52" s="65" t="s">
        <v>23</v>
      </c>
      <c r="I52" s="83">
        <f>'SP計算機'!I52+'SP計算機'!I53</f>
        <v>0</v>
      </c>
      <c r="J52" s="83">
        <f>'SP計算機'!J52+'SP計算機'!J53</f>
        <v>0</v>
      </c>
      <c r="K52" s="65" t="s">
        <v>23</v>
      </c>
      <c r="L52" s="65" t="s">
        <v>23</v>
      </c>
      <c r="M52" s="65" t="s">
        <v>23</v>
      </c>
      <c r="N52" s="65" t="s">
        <v>23</v>
      </c>
      <c r="O52" s="65" t="s">
        <v>23</v>
      </c>
      <c r="P52" s="65" t="s">
        <v>23</v>
      </c>
      <c r="Q52" s="65" t="s">
        <v>23</v>
      </c>
      <c r="R52" s="65" t="s">
        <v>23</v>
      </c>
      <c r="S52" s="83">
        <f>'SP計算機'!S52+'SP計算機'!S53</f>
        <v>0</v>
      </c>
      <c r="T52" s="111">
        <f>SUM($E52:$S53)</f>
        <v>0</v>
      </c>
      <c r="U52" s="53">
        <v>3</v>
      </c>
      <c r="V52" s="53">
        <v>7</v>
      </c>
      <c r="W52" s="53">
        <v>13</v>
      </c>
      <c r="X52" s="53">
        <v>22</v>
      </c>
      <c r="Y52" s="53">
        <v>35</v>
      </c>
      <c r="Z52" s="53">
        <v>42</v>
      </c>
      <c r="AA52" s="53">
        <v>58</v>
      </c>
      <c r="AB52" s="53">
        <v>76</v>
      </c>
      <c r="AC52" s="53">
        <v>88</v>
      </c>
      <c r="AD52" s="53">
        <v>100</v>
      </c>
      <c r="AE52" s="30">
        <v>110</v>
      </c>
      <c r="AF52" s="30">
        <v>120</v>
      </c>
      <c r="AG52" s="30">
        <v>130</v>
      </c>
      <c r="AH52" s="30">
        <v>140</v>
      </c>
      <c r="AI52" s="31">
        <v>150</v>
      </c>
      <c r="AJ52" s="52"/>
    </row>
    <row r="53" spans="1:36" ht="23.25" thickBot="1">
      <c r="A53" s="52"/>
      <c r="B53" s="27" t="s">
        <v>118</v>
      </c>
      <c r="C53" s="50" t="s">
        <v>143</v>
      </c>
      <c r="D53" s="110"/>
      <c r="E53" s="64" t="s">
        <v>23</v>
      </c>
      <c r="F53" s="64" t="s">
        <v>23</v>
      </c>
      <c r="G53" s="69"/>
      <c r="H53" s="64" t="s">
        <v>23</v>
      </c>
      <c r="I53" s="69"/>
      <c r="J53" s="69"/>
      <c r="K53" s="64" t="s">
        <v>23</v>
      </c>
      <c r="L53" s="64" t="s">
        <v>23</v>
      </c>
      <c r="M53" s="64" t="s">
        <v>23</v>
      </c>
      <c r="N53" s="64" t="s">
        <v>23</v>
      </c>
      <c r="O53" s="64" t="s">
        <v>23</v>
      </c>
      <c r="P53" s="64" t="s">
        <v>23</v>
      </c>
      <c r="Q53" s="64" t="s">
        <v>23</v>
      </c>
      <c r="R53" s="64" t="s">
        <v>23</v>
      </c>
      <c r="S53" s="63"/>
      <c r="T53" s="112"/>
      <c r="U53" s="59" t="str">
        <f>'SP計算機'!U53</f>
        <v>キラーブーン</v>
      </c>
      <c r="V53" s="60" t="str">
        <f>'SP計算機'!V53</f>
        <v>装備時攻撃力+5</v>
      </c>
      <c r="W53" s="60" t="str">
        <f>'SP計算機'!W53</f>
        <v>スリープダガー</v>
      </c>
      <c r="X53" s="59" t="str">
        <f>'SP計算機'!X53</f>
        <v>攻撃時たまにMP回復</v>
      </c>
      <c r="Y53" s="60" t="str">
        <f>'SP計算機'!Y53</f>
        <v>ヒュプノスハント</v>
      </c>
      <c r="Z53" s="60" t="str">
        <f>'SP計算機'!Z53</f>
        <v>装備時攻撃力+10</v>
      </c>
      <c r="AA53" s="60" t="str">
        <f>'SP計算機'!AA53</f>
        <v>ヴァイパーファング</v>
      </c>
      <c r="AB53" s="60" t="str">
        <f>'SP計算機'!AB53</f>
        <v>装備時会心率+2%</v>
      </c>
      <c r="AC53" s="60" t="str">
        <f>'SP計算機'!AC53</f>
        <v>装備時攻撃力+15</v>
      </c>
      <c r="AD53" s="60" t="str">
        <f>'SP計算機'!AD53</f>
        <v>タナトスハント</v>
      </c>
      <c r="AE53" s="60" t="str">
        <f>'SP計算機'!AE53</f>
        <v>装備時会心率+2%</v>
      </c>
      <c r="AF53" s="60" t="str">
        <f>'SP計算機'!AF53</f>
        <v>カオスエッジ</v>
      </c>
      <c r="AG53" s="60" t="str">
        <f>'SP計算機'!AG53</f>
        <v>装備時攻撃力+5</v>
      </c>
      <c r="AH53" s="60" t="str">
        <f>'SP計算機'!AH53</f>
        <v>ナイトメアファング</v>
      </c>
      <c r="AI53" s="94" t="str">
        <f>'SP計算機'!AI53</f>
        <v>状態異常成功率アップ </v>
      </c>
      <c r="AJ53" s="52"/>
    </row>
    <row r="54" spans="1:36" ht="13.5">
      <c r="A54" s="52"/>
      <c r="B54" s="27" t="s">
        <v>303</v>
      </c>
      <c r="C54" s="50" t="s">
        <v>144</v>
      </c>
      <c r="D54" s="109" t="s">
        <v>122</v>
      </c>
      <c r="E54" s="65" t="s">
        <v>23</v>
      </c>
      <c r="F54" s="65" t="s">
        <v>23</v>
      </c>
      <c r="G54" s="83">
        <f>'SP計算機'!G54+'SP計算機'!G55</f>
        <v>0</v>
      </c>
      <c r="H54" s="65" t="s">
        <v>23</v>
      </c>
      <c r="I54" s="83">
        <f>'SP計算機'!I54+'SP計算機'!I55</f>
        <v>0</v>
      </c>
      <c r="J54" s="65" t="s">
        <v>23</v>
      </c>
      <c r="K54" s="65" t="s">
        <v>23</v>
      </c>
      <c r="L54" s="65" t="s">
        <v>23</v>
      </c>
      <c r="M54" s="65" t="s">
        <v>23</v>
      </c>
      <c r="N54" s="65" t="s">
        <v>23</v>
      </c>
      <c r="O54" s="65" t="s">
        <v>23</v>
      </c>
      <c r="P54" s="83">
        <f>'SP計算機'!P54+'SP計算機'!P55</f>
        <v>0</v>
      </c>
      <c r="Q54" s="83">
        <f>'SP計算機'!Q54+'SP計算機'!Q55</f>
        <v>0</v>
      </c>
      <c r="R54" s="65" t="s">
        <v>23</v>
      </c>
      <c r="S54" s="83">
        <f>'SP計算機'!S54+'SP計算機'!S55</f>
        <v>0</v>
      </c>
      <c r="T54" s="111">
        <f>SUM($E54:$S55)</f>
        <v>0</v>
      </c>
      <c r="U54" s="53">
        <v>3</v>
      </c>
      <c r="V54" s="53">
        <v>7</v>
      </c>
      <c r="W54" s="53">
        <v>13</v>
      </c>
      <c r="X54" s="53">
        <v>22</v>
      </c>
      <c r="Y54" s="53">
        <v>35</v>
      </c>
      <c r="Z54" s="53">
        <v>42</v>
      </c>
      <c r="AA54" s="53">
        <v>58</v>
      </c>
      <c r="AB54" s="53">
        <v>76</v>
      </c>
      <c r="AC54" s="53">
        <v>88</v>
      </c>
      <c r="AD54" s="53">
        <v>100</v>
      </c>
      <c r="AE54" s="30">
        <v>110</v>
      </c>
      <c r="AF54" s="30">
        <v>120</v>
      </c>
      <c r="AG54" s="30">
        <v>130</v>
      </c>
      <c r="AH54" s="30">
        <v>140</v>
      </c>
      <c r="AI54" s="31">
        <v>150</v>
      </c>
      <c r="AJ54" s="52"/>
    </row>
    <row r="55" spans="1:36" ht="24.75" customHeight="1" thickBot="1">
      <c r="A55" s="52"/>
      <c r="B55" s="27" t="s">
        <v>303</v>
      </c>
      <c r="C55" s="50" t="s">
        <v>144</v>
      </c>
      <c r="D55" s="110"/>
      <c r="E55" s="64" t="s">
        <v>23</v>
      </c>
      <c r="F55" s="64" t="s">
        <v>23</v>
      </c>
      <c r="G55" s="69"/>
      <c r="H55" s="64" t="s">
        <v>23</v>
      </c>
      <c r="I55" s="69"/>
      <c r="J55" s="64" t="s">
        <v>23</v>
      </c>
      <c r="K55" s="64" t="s">
        <v>23</v>
      </c>
      <c r="L55" s="64" t="s">
        <v>23</v>
      </c>
      <c r="M55" s="64" t="s">
        <v>23</v>
      </c>
      <c r="N55" s="64" t="s">
        <v>23</v>
      </c>
      <c r="O55" s="64" t="s">
        <v>23</v>
      </c>
      <c r="P55" s="69"/>
      <c r="Q55" s="69"/>
      <c r="R55" s="64" t="s">
        <v>23</v>
      </c>
      <c r="S55" s="63"/>
      <c r="T55" s="112"/>
      <c r="U55" s="59" t="str">
        <f>'SP計算機'!U55</f>
        <v>らせん打ち</v>
      </c>
      <c r="V55" s="60" t="str">
        <f>'SP計算機'!V55</f>
        <v>装備時攻撃力+5</v>
      </c>
      <c r="W55" s="60" t="str">
        <f>'SP計算機'!W55</f>
        <v>愛のムチ</v>
      </c>
      <c r="X55" s="60" t="str">
        <f>'SP計算機'!X55</f>
        <v>装備時攻撃力+5</v>
      </c>
      <c r="Y55" s="60" t="str">
        <f>'SP計算機'!Y55</f>
        <v>スパークショット</v>
      </c>
      <c r="Z55" s="60" t="str">
        <f>'SP計算機'!Z55</f>
        <v>しばり打ち</v>
      </c>
      <c r="AA55" s="60" t="str">
        <f>'SP計算機'!AA55</f>
        <v>装備時攻撃力+5</v>
      </c>
      <c r="AB55" s="60" t="str">
        <f>'SP計算機'!AB55</f>
        <v>地ばしり打ち</v>
      </c>
      <c r="AC55" s="59" t="str">
        <f>'SP計算機'!AC55</f>
        <v>装備時効果範囲+2m</v>
      </c>
      <c r="AD55" s="60" t="str">
        <f>'SP計算機'!AD55</f>
        <v>双竜打ち</v>
      </c>
      <c r="AE55" s="60" t="str">
        <f>'SP計算機'!AE55</f>
        <v>装備時攻撃力+10</v>
      </c>
      <c r="AF55" s="60" t="str">
        <f>'SP計算機'!AF55</f>
        <v>疾風迅雷</v>
      </c>
      <c r="AG55" s="60" t="str">
        <f>'SP計算機'!AG55</f>
        <v>装備時会心率+4%</v>
      </c>
      <c r="AH55" s="60" t="str">
        <f>'SP計算機'!AH55</f>
        <v>極竜打ち</v>
      </c>
      <c r="AI55" s="93" t="str">
        <f>'SP計算機'!AI55</f>
        <v>装備時こうげき力+10 </v>
      </c>
      <c r="AJ55" s="52"/>
    </row>
    <row r="56" spans="1:36" ht="13.5">
      <c r="A56" s="52"/>
      <c r="B56" s="27" t="s">
        <v>309</v>
      </c>
      <c r="C56" s="50" t="s">
        <v>145</v>
      </c>
      <c r="D56" s="109" t="s">
        <v>123</v>
      </c>
      <c r="E56" s="65" t="s">
        <v>23</v>
      </c>
      <c r="F56" s="83">
        <f>'SP計算機'!F56+'SP計算機'!F57</f>
        <v>0</v>
      </c>
      <c r="G56" s="65" t="s">
        <v>23</v>
      </c>
      <c r="H56" s="65" t="s">
        <v>23</v>
      </c>
      <c r="I56" s="65" t="s">
        <v>23</v>
      </c>
      <c r="J56" s="65" t="s">
        <v>23</v>
      </c>
      <c r="K56" s="65" t="s">
        <v>23</v>
      </c>
      <c r="L56" s="83">
        <f>'SP計算機'!L56+'SP計算機'!L57</f>
        <v>0</v>
      </c>
      <c r="M56" s="65" t="s">
        <v>23</v>
      </c>
      <c r="N56" s="65" t="s">
        <v>23</v>
      </c>
      <c r="O56" s="65" t="s">
        <v>23</v>
      </c>
      <c r="P56" s="65" t="s">
        <v>23</v>
      </c>
      <c r="Q56" s="65" t="s">
        <v>23</v>
      </c>
      <c r="R56" s="83">
        <f>'SP計算機'!R56+'SP計算機'!R57</f>
        <v>0</v>
      </c>
      <c r="S56" s="83">
        <f>'SP計算機'!S56+'SP計算機'!S57</f>
        <v>0</v>
      </c>
      <c r="T56" s="111">
        <f>SUM($E56:$S57)</f>
        <v>0</v>
      </c>
      <c r="U56" s="53">
        <v>3</v>
      </c>
      <c r="V56" s="53">
        <v>7</v>
      </c>
      <c r="W56" s="53">
        <v>13</v>
      </c>
      <c r="X56" s="53">
        <v>22</v>
      </c>
      <c r="Y56" s="53">
        <v>35</v>
      </c>
      <c r="Z56" s="53">
        <v>42</v>
      </c>
      <c r="AA56" s="53">
        <v>58</v>
      </c>
      <c r="AB56" s="53">
        <v>76</v>
      </c>
      <c r="AC56" s="53">
        <v>88</v>
      </c>
      <c r="AD56" s="53">
        <v>100</v>
      </c>
      <c r="AE56" s="30">
        <v>110</v>
      </c>
      <c r="AF56" s="30">
        <v>120</v>
      </c>
      <c r="AG56" s="30">
        <v>130</v>
      </c>
      <c r="AH56" s="30">
        <v>140</v>
      </c>
      <c r="AI56" s="31">
        <v>150</v>
      </c>
      <c r="AJ56" s="52"/>
    </row>
    <row r="57" spans="1:36" ht="23.25" thickBot="1">
      <c r="A57" s="52"/>
      <c r="B57" s="27" t="s">
        <v>309</v>
      </c>
      <c r="C57" s="50" t="s">
        <v>145</v>
      </c>
      <c r="D57" s="110"/>
      <c r="E57" s="64" t="s">
        <v>23</v>
      </c>
      <c r="F57" s="63"/>
      <c r="G57" s="64" t="s">
        <v>23</v>
      </c>
      <c r="H57" s="64" t="s">
        <v>23</v>
      </c>
      <c r="I57" s="64" t="s">
        <v>23</v>
      </c>
      <c r="J57" s="64" t="s">
        <v>23</v>
      </c>
      <c r="K57" s="64" t="s">
        <v>23</v>
      </c>
      <c r="L57" s="69"/>
      <c r="M57" s="64" t="s">
        <v>23</v>
      </c>
      <c r="N57" s="64" t="s">
        <v>23</v>
      </c>
      <c r="O57" s="64" t="s">
        <v>23</v>
      </c>
      <c r="P57" s="64" t="s">
        <v>23</v>
      </c>
      <c r="Q57" s="64" t="s">
        <v>23</v>
      </c>
      <c r="R57" s="69"/>
      <c r="S57" s="63"/>
      <c r="T57" s="112"/>
      <c r="U57" s="59" t="str">
        <f>'SP計算機'!U57</f>
        <v>装備時攻撃力+10</v>
      </c>
      <c r="V57" s="60" t="str">
        <f>'SP計算機'!V57</f>
        <v>けもの突き</v>
      </c>
      <c r="W57" s="77" t="str">
        <f>'SP計算機'!W57</f>
        <v>装備時武器ガード率+3%</v>
      </c>
      <c r="X57" s="60" t="str">
        <f>'SP計算機'!X57</f>
        <v>装備時会心率+2%</v>
      </c>
      <c r="Y57" s="60" t="str">
        <f>'SP計算機'!Y57</f>
        <v>雷鳴突き</v>
      </c>
      <c r="Z57" s="77" t="str">
        <f>'SP計算機'!Z57</f>
        <v>装備時武器ガード率+3%</v>
      </c>
      <c r="AA57" s="60" t="str">
        <f>'SP計算機'!AA57</f>
        <v>装備時攻撃力+15</v>
      </c>
      <c r="AB57" s="60" t="str">
        <f>'SP計算機'!AB57</f>
        <v>一閃突き</v>
      </c>
      <c r="AC57" s="60" t="str">
        <f>'SP計算機'!AC57</f>
        <v>装備時攻撃力+20</v>
      </c>
      <c r="AD57" s="60" t="str">
        <f>'SP計算機'!AD57</f>
        <v>狼牙突き</v>
      </c>
      <c r="AE57" s="60" t="str">
        <f>'SP計算機'!AE57</f>
        <v>装備時会心率+3%</v>
      </c>
      <c r="AF57" s="60" t="str">
        <f>'SP計算機'!AF57</f>
        <v>さみだれ突き</v>
      </c>
      <c r="AG57" s="59" t="str">
        <f>'SP計算機'!AG57</f>
        <v>装備時武器ガード率+3%</v>
      </c>
      <c r="AH57" s="60" t="str">
        <f>'SP計算機'!AH57</f>
        <v>ジゴスパーク</v>
      </c>
      <c r="AI57" s="93" t="str">
        <f>'SP計算機'!AI57</f>
        <v>装備時こうげき力+10 </v>
      </c>
      <c r="AJ57" s="52"/>
    </row>
    <row r="58" spans="1:36" ht="13.5">
      <c r="A58" s="52"/>
      <c r="B58" s="27" t="s">
        <v>124</v>
      </c>
      <c r="C58" s="50" t="s">
        <v>146</v>
      </c>
      <c r="D58" s="109" t="s">
        <v>147</v>
      </c>
      <c r="E58" s="65" t="s">
        <v>23</v>
      </c>
      <c r="F58" s="83">
        <f>'SP計算機'!F58+'SP計算機'!F59</f>
        <v>0</v>
      </c>
      <c r="G58" s="65" t="s">
        <v>23</v>
      </c>
      <c r="H58" s="65" t="s">
        <v>23</v>
      </c>
      <c r="I58" s="65" t="s">
        <v>23</v>
      </c>
      <c r="J58" s="65" t="s">
        <v>23</v>
      </c>
      <c r="K58" s="65" t="s">
        <v>23</v>
      </c>
      <c r="L58" s="83">
        <f>'SP計算機'!L58+'SP計算機'!L59</f>
        <v>0</v>
      </c>
      <c r="M58" s="65" t="s">
        <v>23</v>
      </c>
      <c r="N58" s="65" t="s">
        <v>23</v>
      </c>
      <c r="O58" s="65" t="s">
        <v>23</v>
      </c>
      <c r="P58" s="83">
        <f>'SP計算機'!P58+'SP計算機'!P59</f>
        <v>0</v>
      </c>
      <c r="Q58" s="65" t="s">
        <v>23</v>
      </c>
      <c r="R58" s="65" t="s">
        <v>23</v>
      </c>
      <c r="S58" s="83">
        <f>'SP計算機'!S58+'SP計算機'!S59</f>
        <v>0</v>
      </c>
      <c r="T58" s="111">
        <f>SUM($E58:$S59)</f>
        <v>0</v>
      </c>
      <c r="U58" s="53">
        <v>3</v>
      </c>
      <c r="V58" s="53">
        <v>7</v>
      </c>
      <c r="W58" s="53">
        <v>13</v>
      </c>
      <c r="X58" s="53">
        <v>21</v>
      </c>
      <c r="Y58" s="53">
        <v>31</v>
      </c>
      <c r="Z58" s="53">
        <v>44</v>
      </c>
      <c r="AA58" s="53">
        <v>57</v>
      </c>
      <c r="AB58" s="53">
        <v>70</v>
      </c>
      <c r="AC58" s="53">
        <v>84</v>
      </c>
      <c r="AD58" s="53">
        <v>100</v>
      </c>
      <c r="AE58" s="30">
        <v>110</v>
      </c>
      <c r="AF58" s="30">
        <v>120</v>
      </c>
      <c r="AG58" s="30">
        <v>130</v>
      </c>
      <c r="AH58" s="30">
        <v>140</v>
      </c>
      <c r="AI58" s="31">
        <v>150</v>
      </c>
      <c r="AJ58" s="52"/>
    </row>
    <row r="59" spans="1:36" ht="24" customHeight="1" thickBot="1">
      <c r="A59" s="52"/>
      <c r="B59" s="27" t="s">
        <v>124</v>
      </c>
      <c r="C59" s="50" t="s">
        <v>146</v>
      </c>
      <c r="D59" s="110"/>
      <c r="E59" s="64" t="s">
        <v>23</v>
      </c>
      <c r="F59" s="69"/>
      <c r="G59" s="64" t="s">
        <v>23</v>
      </c>
      <c r="H59" s="64" t="s">
        <v>23</v>
      </c>
      <c r="I59" s="64" t="s">
        <v>23</v>
      </c>
      <c r="J59" s="64" t="s">
        <v>23</v>
      </c>
      <c r="K59" s="64" t="s">
        <v>23</v>
      </c>
      <c r="L59" s="69"/>
      <c r="M59" s="64" t="s">
        <v>23</v>
      </c>
      <c r="N59" s="64" t="s">
        <v>23</v>
      </c>
      <c r="O59" s="64" t="s">
        <v>23</v>
      </c>
      <c r="P59" s="69"/>
      <c r="Q59" s="64" t="s">
        <v>23</v>
      </c>
      <c r="R59" s="64" t="s">
        <v>23</v>
      </c>
      <c r="S59" s="63"/>
      <c r="T59" s="112"/>
      <c r="U59" s="59" t="str">
        <f>'SP計算機'!U59</f>
        <v>装備時MP吸収率+2%</v>
      </c>
      <c r="V59" s="60" t="str">
        <f>'SP計算機'!V59</f>
        <v>マジステッキ</v>
      </c>
      <c r="W59" s="59" t="str">
        <f>'SP計算機'!W59</f>
        <v>戦闘勝利時MP小回復</v>
      </c>
      <c r="X59" s="60" t="str">
        <f>'SP計算機'!X59</f>
        <v>装備時回復魔力+30</v>
      </c>
      <c r="Y59" s="60" t="str">
        <f>'SP計算機'!Y59</f>
        <v>デビルンチャーム</v>
      </c>
      <c r="Z59" s="60" t="str">
        <f>'SP計算機'!Z59</f>
        <v>装備時最大MP+30</v>
      </c>
      <c r="AA59" s="60" t="str">
        <f>'SP計算機'!AA59</f>
        <v>装備時MP吸収率+2%</v>
      </c>
      <c r="AB59" s="60" t="str">
        <f>'SP計算機'!AB59</f>
        <v>パニパニハニー</v>
      </c>
      <c r="AC59" s="60" t="str">
        <f>'SP計算機'!AC59</f>
        <v>装備時回復魔力+30</v>
      </c>
      <c r="AD59" s="60" t="str">
        <f>'SP計算機'!AD59</f>
        <v>キラキラボーン</v>
      </c>
      <c r="AE59" s="60" t="str">
        <f>'SP計算機'!AE59</f>
        <v>装備時MP吸収率+4%</v>
      </c>
      <c r="AF59" s="60" t="str">
        <f>'SP計算機'!AF59</f>
        <v>ラピッドステッキ</v>
      </c>
      <c r="AG59" s="59" t="str">
        <f>'SP計算機'!AG59</f>
        <v>戦闘勝利時MP中回復</v>
      </c>
      <c r="AH59" s="60" t="str">
        <f>'SP計算機'!AH59</f>
        <v>ティンクルバトン</v>
      </c>
      <c r="AI59" s="93" t="str">
        <f>'SP計算機'!AI59</f>
        <v>装備時最大MP+30 </v>
      </c>
      <c r="AJ59" s="52"/>
    </row>
    <row r="60" spans="1:36" ht="13.5">
      <c r="A60" s="52"/>
      <c r="B60" s="27" t="s">
        <v>125</v>
      </c>
      <c r="C60" s="50" t="s">
        <v>148</v>
      </c>
      <c r="D60" s="109" t="s">
        <v>126</v>
      </c>
      <c r="E60" s="65" t="s">
        <v>23</v>
      </c>
      <c r="F60" s="83">
        <f>'SP計算機'!F60+'SP計算機'!F61</f>
        <v>0</v>
      </c>
      <c r="G60" s="65" t="s">
        <v>23</v>
      </c>
      <c r="H60" s="83">
        <f>'SP計算機'!H60+'SP計算機'!H61</f>
        <v>0</v>
      </c>
      <c r="I60" s="65" t="s">
        <v>23</v>
      </c>
      <c r="J60" s="83">
        <f>'SP計算機'!J60+'SP計算機'!J61</f>
        <v>0</v>
      </c>
      <c r="K60" s="65" t="s">
        <v>23</v>
      </c>
      <c r="L60" s="65" t="s">
        <v>23</v>
      </c>
      <c r="M60" s="65" t="s">
        <v>23</v>
      </c>
      <c r="N60" s="65" t="s">
        <v>23</v>
      </c>
      <c r="O60" s="65" t="s">
        <v>23</v>
      </c>
      <c r="P60" s="65" t="s">
        <v>23</v>
      </c>
      <c r="Q60" s="65" t="s">
        <v>23</v>
      </c>
      <c r="R60" s="65" t="s">
        <v>23</v>
      </c>
      <c r="S60" s="83">
        <f>'SP計算機'!S60+'SP計算機'!S61</f>
        <v>0</v>
      </c>
      <c r="T60" s="111">
        <f>SUM($E60:$S61)</f>
        <v>0</v>
      </c>
      <c r="U60" s="53">
        <v>3</v>
      </c>
      <c r="V60" s="53">
        <v>7</v>
      </c>
      <c r="W60" s="53">
        <v>13</v>
      </c>
      <c r="X60" s="53">
        <v>22</v>
      </c>
      <c r="Y60" s="53">
        <v>35</v>
      </c>
      <c r="Z60" s="53">
        <v>42</v>
      </c>
      <c r="AA60" s="53">
        <v>58</v>
      </c>
      <c r="AB60" s="53">
        <v>76</v>
      </c>
      <c r="AC60" s="53">
        <v>88</v>
      </c>
      <c r="AD60" s="53">
        <v>100</v>
      </c>
      <c r="AE60" s="30">
        <v>110</v>
      </c>
      <c r="AF60" s="30">
        <v>120</v>
      </c>
      <c r="AG60" s="30">
        <v>130</v>
      </c>
      <c r="AH60" s="30">
        <v>140</v>
      </c>
      <c r="AI60" s="31">
        <v>150</v>
      </c>
      <c r="AJ60" s="52"/>
    </row>
    <row r="61" spans="1:36" ht="24" customHeight="1" thickBot="1">
      <c r="A61" s="52"/>
      <c r="B61" s="27" t="s">
        <v>125</v>
      </c>
      <c r="C61" s="50" t="s">
        <v>148</v>
      </c>
      <c r="D61" s="110"/>
      <c r="E61" s="64" t="s">
        <v>23</v>
      </c>
      <c r="F61" s="69"/>
      <c r="G61" s="64" t="s">
        <v>23</v>
      </c>
      <c r="H61" s="69"/>
      <c r="I61" s="64" t="s">
        <v>23</v>
      </c>
      <c r="J61" s="69"/>
      <c r="K61" s="64" t="s">
        <v>23</v>
      </c>
      <c r="L61" s="64" t="s">
        <v>23</v>
      </c>
      <c r="M61" s="64" t="s">
        <v>23</v>
      </c>
      <c r="N61" s="64" t="s">
        <v>23</v>
      </c>
      <c r="O61" s="64" t="s">
        <v>23</v>
      </c>
      <c r="P61" s="64" t="s">
        <v>23</v>
      </c>
      <c r="Q61" s="64" t="s">
        <v>23</v>
      </c>
      <c r="R61" s="64" t="s">
        <v>23</v>
      </c>
      <c r="S61" s="63"/>
      <c r="T61" s="112"/>
      <c r="U61" s="59" t="str">
        <f>'SP計算機'!U61</f>
        <v>装備時攻撃力+10</v>
      </c>
      <c r="V61" s="60" t="str">
        <f>'SP計算機'!V61</f>
        <v>足ばらい</v>
      </c>
      <c r="W61" s="59" t="str">
        <f>'SP計算機'!W61</f>
        <v>装備時武器ガード率+4%</v>
      </c>
      <c r="X61" s="60" t="str">
        <f>'SP計算機'!X61</f>
        <v>黄泉送り</v>
      </c>
      <c r="Y61" s="60" t="str">
        <f>'SP計算機'!Y61</f>
        <v>装備時攻撃力+15</v>
      </c>
      <c r="Z61" s="60" t="str">
        <f>'SP計算機'!Z61</f>
        <v>なぎはらい</v>
      </c>
      <c r="AA61" s="59" t="str">
        <f>'SP計算機'!AA61</f>
        <v>装備時みかわし率+4%</v>
      </c>
      <c r="AB61" s="60" t="str">
        <f>'SP計算機'!AB61</f>
        <v>氷結らんげき</v>
      </c>
      <c r="AC61" s="60" t="str">
        <f>'SP計算機'!AC61</f>
        <v>装備時攻撃力+20</v>
      </c>
      <c r="AD61" s="60" t="str">
        <f>'SP計算機'!AD61</f>
        <v>天地のかまえ</v>
      </c>
      <c r="AE61" s="60" t="str">
        <f>'SP計算機'!AE61</f>
        <v>装備時会心率+2%</v>
      </c>
      <c r="AF61" s="60" t="str">
        <f>'SP計算機'!AF61</f>
        <v>水流のかまえ</v>
      </c>
      <c r="AG61" s="59" t="str">
        <f>'SP計算機'!AG61</f>
        <v>装備時武器ガード率+4%</v>
      </c>
      <c r="AH61" s="60" t="str">
        <f>'SP計算機'!AH61</f>
        <v>奥義・棍閃殺</v>
      </c>
      <c r="AI61" s="93" t="str">
        <f>'SP計算機'!AI61</f>
        <v>装備時こうげき力+10 </v>
      </c>
      <c r="AJ61" s="52"/>
    </row>
    <row r="62" spans="1:36" ht="13.5">
      <c r="A62" s="52"/>
      <c r="B62" s="27" t="s">
        <v>304</v>
      </c>
      <c r="C62" s="50" t="s">
        <v>149</v>
      </c>
      <c r="D62" s="109" t="s">
        <v>127</v>
      </c>
      <c r="E62" s="65" t="s">
        <v>23</v>
      </c>
      <c r="F62" s="65" t="s">
        <v>23</v>
      </c>
      <c r="G62" s="65" t="s">
        <v>23</v>
      </c>
      <c r="H62" s="83">
        <f>'SP計算機'!H62+'SP計算機'!H63</f>
        <v>0</v>
      </c>
      <c r="I62" s="83">
        <f>'SP計算機'!I62+'SP計算機'!I63</f>
        <v>0</v>
      </c>
      <c r="J62" s="65" t="s">
        <v>23</v>
      </c>
      <c r="K62" s="65" t="s">
        <v>23</v>
      </c>
      <c r="L62" s="65" t="s">
        <v>23</v>
      </c>
      <c r="M62" s="65" t="s">
        <v>23</v>
      </c>
      <c r="N62" s="65" t="s">
        <v>23</v>
      </c>
      <c r="O62" s="65" t="s">
        <v>23</v>
      </c>
      <c r="P62" s="65" t="s">
        <v>23</v>
      </c>
      <c r="Q62" s="83">
        <f>'SP計算機'!Q62+'SP計算機'!Q63</f>
        <v>0</v>
      </c>
      <c r="R62" s="65" t="s">
        <v>23</v>
      </c>
      <c r="S62" s="83">
        <f>'SP計算機'!S62+'SP計算機'!S63</f>
        <v>0</v>
      </c>
      <c r="T62" s="111">
        <f>SUM($E62:$S63)</f>
        <v>0</v>
      </c>
      <c r="U62" s="53">
        <v>3</v>
      </c>
      <c r="V62" s="53">
        <v>7</v>
      </c>
      <c r="W62" s="53">
        <v>13</v>
      </c>
      <c r="X62" s="53">
        <v>22</v>
      </c>
      <c r="Y62" s="53">
        <v>35</v>
      </c>
      <c r="Z62" s="53">
        <v>42</v>
      </c>
      <c r="AA62" s="53">
        <v>58</v>
      </c>
      <c r="AB62" s="53">
        <v>76</v>
      </c>
      <c r="AC62" s="53">
        <v>88</v>
      </c>
      <c r="AD62" s="53">
        <v>100</v>
      </c>
      <c r="AE62" s="30">
        <v>110</v>
      </c>
      <c r="AF62" s="30">
        <v>120</v>
      </c>
      <c r="AG62" s="30">
        <v>130</v>
      </c>
      <c r="AH62" s="30">
        <v>140</v>
      </c>
      <c r="AI62" s="31">
        <v>150</v>
      </c>
      <c r="AJ62" s="52"/>
    </row>
    <row r="63" spans="1:36" ht="23.25" thickBot="1">
      <c r="A63" s="52"/>
      <c r="B63" s="27" t="s">
        <v>304</v>
      </c>
      <c r="C63" s="50" t="s">
        <v>149</v>
      </c>
      <c r="D63" s="110"/>
      <c r="E63" s="64" t="s">
        <v>23</v>
      </c>
      <c r="F63" s="64" t="s">
        <v>23</v>
      </c>
      <c r="G63" s="64" t="s">
        <v>23</v>
      </c>
      <c r="H63" s="63"/>
      <c r="I63" s="63"/>
      <c r="J63" s="64" t="s">
        <v>23</v>
      </c>
      <c r="K63" s="64" t="s">
        <v>23</v>
      </c>
      <c r="L63" s="64" t="s">
        <v>23</v>
      </c>
      <c r="M63" s="64" t="s">
        <v>23</v>
      </c>
      <c r="N63" s="64" t="s">
        <v>23</v>
      </c>
      <c r="O63" s="64" t="s">
        <v>23</v>
      </c>
      <c r="P63" s="64" t="s">
        <v>23</v>
      </c>
      <c r="Q63" s="63"/>
      <c r="R63" s="64" t="s">
        <v>23</v>
      </c>
      <c r="S63" s="63"/>
      <c r="T63" s="112"/>
      <c r="U63" s="59" t="str">
        <f>'SP計算機'!U63</f>
        <v>ウィングブロウ</v>
      </c>
      <c r="V63" s="60" t="str">
        <f>'SP計算機'!V63</f>
        <v>装備時攻撃力+5</v>
      </c>
      <c r="W63" s="60" t="str">
        <f>'SP計算機'!W63</f>
        <v>裂鋼拳</v>
      </c>
      <c r="X63" s="60" t="str">
        <f>'SP計算機'!X63</f>
        <v>装備時会心率+2%</v>
      </c>
      <c r="Y63" s="60" t="str">
        <f>'SP計算機'!Y63</f>
        <v>必中拳</v>
      </c>
      <c r="Z63" s="60" t="str">
        <f>'SP計算機'!Z63</f>
        <v>装備時攻撃力+5</v>
      </c>
      <c r="AA63" s="60" t="str">
        <f>'SP計算機'!AA63</f>
        <v>タイガークロー</v>
      </c>
      <c r="AB63" s="60" t="str">
        <f>'SP計算機'!AB63</f>
        <v>装備時会心率+2%</v>
      </c>
      <c r="AC63" s="60" t="str">
        <f>'SP計算機'!AC63</f>
        <v>装備時攻撃力+5</v>
      </c>
      <c r="AD63" s="60" t="str">
        <f>'SP計算機'!AD63</f>
        <v>ゴールドフィンガー</v>
      </c>
      <c r="AE63" s="59" t="str">
        <f>'SP計算機'!AE63</f>
        <v>装備時身かわし率+2%</v>
      </c>
      <c r="AF63" s="60" t="str">
        <f>'SP計算機'!AF63</f>
        <v>サイクロンアッパー</v>
      </c>
      <c r="AG63" s="60" t="str">
        <f>'SP計算機'!AG63</f>
        <v>装備時会心率+2%</v>
      </c>
      <c r="AH63" s="60" t="str">
        <f>'SP計算機'!AH63</f>
        <v>ライガークラッシュ</v>
      </c>
      <c r="AI63" s="93" t="str">
        <f>'SP計算機'!AI63</f>
        <v>装備時こうげき力+5 </v>
      </c>
      <c r="AJ63" s="52"/>
    </row>
    <row r="64" spans="1:36" ht="13.5">
      <c r="A64" s="52"/>
      <c r="B64" s="27" t="s">
        <v>128</v>
      </c>
      <c r="C64" s="50" t="s">
        <v>150</v>
      </c>
      <c r="D64" s="109" t="s">
        <v>129</v>
      </c>
      <c r="E64" s="65" t="s">
        <v>23</v>
      </c>
      <c r="F64" s="65" t="s">
        <v>23</v>
      </c>
      <c r="G64" s="65" t="s">
        <v>23</v>
      </c>
      <c r="H64" s="83">
        <f>'SP計算機'!H64+'SP計算機'!H65</f>
        <v>0</v>
      </c>
      <c r="I64" s="65" t="s">
        <v>23</v>
      </c>
      <c r="J64" s="83">
        <f>'SP計算機'!J64+'SP計算機'!J65</f>
        <v>0</v>
      </c>
      <c r="K64" s="65" t="s">
        <v>23</v>
      </c>
      <c r="L64" s="65" t="s">
        <v>23</v>
      </c>
      <c r="M64" s="65" t="s">
        <v>23</v>
      </c>
      <c r="N64" s="65" t="s">
        <v>23</v>
      </c>
      <c r="O64" s="65" t="s">
        <v>23</v>
      </c>
      <c r="P64" s="83">
        <f>'SP計算機'!P64+'SP計算機'!P65</f>
        <v>0</v>
      </c>
      <c r="Q64" s="65" t="s">
        <v>23</v>
      </c>
      <c r="R64" s="65" t="s">
        <v>23</v>
      </c>
      <c r="S64" s="83">
        <f>'SP計算機'!S64+'SP計算機'!S65</f>
        <v>0</v>
      </c>
      <c r="T64" s="111">
        <f>SUM($E64:$S65)</f>
        <v>0</v>
      </c>
      <c r="U64" s="53">
        <v>3</v>
      </c>
      <c r="V64" s="53">
        <v>7</v>
      </c>
      <c r="W64" s="53">
        <v>13</v>
      </c>
      <c r="X64" s="53">
        <v>22</v>
      </c>
      <c r="Y64" s="53">
        <v>35</v>
      </c>
      <c r="Z64" s="53">
        <v>42</v>
      </c>
      <c r="AA64" s="53">
        <v>58</v>
      </c>
      <c r="AB64" s="53">
        <v>76</v>
      </c>
      <c r="AC64" s="53">
        <v>88</v>
      </c>
      <c r="AD64" s="53">
        <v>100</v>
      </c>
      <c r="AE64" s="30">
        <v>110</v>
      </c>
      <c r="AF64" s="30">
        <v>120</v>
      </c>
      <c r="AG64" s="30">
        <v>130</v>
      </c>
      <c r="AH64" s="30">
        <v>140</v>
      </c>
      <c r="AI64" s="31">
        <v>150</v>
      </c>
      <c r="AJ64" s="52"/>
    </row>
    <row r="65" spans="1:36" ht="23.25" thickBot="1">
      <c r="A65" s="52"/>
      <c r="B65" s="27" t="s">
        <v>128</v>
      </c>
      <c r="C65" s="50" t="s">
        <v>150</v>
      </c>
      <c r="D65" s="110"/>
      <c r="E65" s="64" t="s">
        <v>23</v>
      </c>
      <c r="F65" s="64" t="s">
        <v>23</v>
      </c>
      <c r="G65" s="64" t="s">
        <v>23</v>
      </c>
      <c r="H65" s="69"/>
      <c r="I65" s="64" t="s">
        <v>23</v>
      </c>
      <c r="J65" s="69"/>
      <c r="K65" s="64" t="s">
        <v>23</v>
      </c>
      <c r="L65" s="64" t="s">
        <v>23</v>
      </c>
      <c r="M65" s="64" t="s">
        <v>23</v>
      </c>
      <c r="N65" s="64" t="s">
        <v>23</v>
      </c>
      <c r="O65" s="64" t="s">
        <v>23</v>
      </c>
      <c r="P65" s="69"/>
      <c r="Q65" s="64" t="s">
        <v>23</v>
      </c>
      <c r="R65" s="64" t="s">
        <v>23</v>
      </c>
      <c r="S65" s="63"/>
      <c r="T65" s="112"/>
      <c r="U65" s="59" t="str">
        <f>'SP計算機'!U65</f>
        <v>装備時攻撃力+5</v>
      </c>
      <c r="V65" s="60" t="str">
        <f>'SP計算機'!V65</f>
        <v>花ふぶき</v>
      </c>
      <c r="W65" s="60" t="str">
        <f>'SP計算機'!W65</f>
        <v>装備時会心率+2%</v>
      </c>
      <c r="X65" s="60" t="str">
        <f>'SP計算機'!X65</f>
        <v>明鏡止水</v>
      </c>
      <c r="Y65" s="60" t="str">
        <f>'SP計算機'!Y65</f>
        <v>装備時攻撃力+10</v>
      </c>
      <c r="Z65" s="60" t="str">
        <f>'SP計算機'!Z65</f>
        <v>波紋演舞</v>
      </c>
      <c r="AA65" s="60" t="str">
        <f>'SP計算機'!AA65</f>
        <v>装備時みとれる+5%</v>
      </c>
      <c r="AB65" s="60" t="str">
        <f>'SP計算機'!AB65</f>
        <v>おうぎのまい</v>
      </c>
      <c r="AC65" s="60" t="str">
        <f>'SP計算機'!AC65</f>
        <v>装備時攻撃力+15</v>
      </c>
      <c r="AD65" s="60" t="str">
        <f>'SP計算機'!AD65</f>
        <v>アゲハ乱舞</v>
      </c>
      <c r="AE65" s="60" t="str">
        <f>'SP計算機'!AE65</f>
        <v>装備時会心率+2%</v>
      </c>
      <c r="AF65" s="60" t="str">
        <f>'SP計算機'!AF65</f>
        <v>ピンクタイフーン</v>
      </c>
      <c r="AG65" s="60" t="str">
        <f>'SP計算機'!AG65</f>
        <v>装備時攻撃力+10</v>
      </c>
      <c r="AH65" s="60" t="str">
        <f>'SP計算機'!AH65</f>
        <v>百花繚乱</v>
      </c>
      <c r="AI65" s="93" t="str">
        <f>'SP計算機'!AI65</f>
        <v>装備時こうげき力+10 </v>
      </c>
      <c r="AJ65" s="52"/>
    </row>
    <row r="66" spans="1:36" ht="13.5">
      <c r="A66" s="52"/>
      <c r="B66" s="27" t="s">
        <v>258</v>
      </c>
      <c r="C66" s="50" t="s">
        <v>151</v>
      </c>
      <c r="D66" s="109" t="s">
        <v>152</v>
      </c>
      <c r="E66" s="65" t="s">
        <v>23</v>
      </c>
      <c r="F66" s="65" t="s">
        <v>23</v>
      </c>
      <c r="G66" s="65" t="s">
        <v>23</v>
      </c>
      <c r="H66" s="83">
        <f>'SP計算機'!H66+'SP計算機'!H67</f>
        <v>0</v>
      </c>
      <c r="I66" s="83">
        <f>'SP計算機'!I66+'SP計算機'!I67</f>
        <v>0</v>
      </c>
      <c r="J66" s="65" t="s">
        <v>23</v>
      </c>
      <c r="K66" s="83">
        <f>'SP計算機'!K66+'SP計算機'!K67</f>
        <v>0</v>
      </c>
      <c r="L66" s="65" t="s">
        <v>23</v>
      </c>
      <c r="M66" s="65" t="s">
        <v>23</v>
      </c>
      <c r="N66" s="83">
        <f>'SP計算機'!N66+'SP計算機'!N67</f>
        <v>0</v>
      </c>
      <c r="O66" s="65" t="s">
        <v>23</v>
      </c>
      <c r="P66" s="83">
        <f>'SP計算機'!P66+'SP計算機'!P67</f>
        <v>0</v>
      </c>
      <c r="Q66" s="65" t="s">
        <v>23</v>
      </c>
      <c r="R66" s="65" t="s">
        <v>23</v>
      </c>
      <c r="S66" s="83">
        <f>'SP計算機'!S66+'SP計算機'!S67</f>
        <v>0</v>
      </c>
      <c r="T66" s="111">
        <f>SUM($E66:$S67)</f>
        <v>0</v>
      </c>
      <c r="U66" s="53">
        <v>3</v>
      </c>
      <c r="V66" s="53">
        <v>7</v>
      </c>
      <c r="W66" s="53">
        <v>12</v>
      </c>
      <c r="X66" s="53">
        <v>18</v>
      </c>
      <c r="Y66" s="53">
        <v>25</v>
      </c>
      <c r="Z66" s="53">
        <v>30</v>
      </c>
      <c r="AA66" s="53">
        <v>42</v>
      </c>
      <c r="AB66" s="53">
        <v>60</v>
      </c>
      <c r="AC66" s="53">
        <v>77</v>
      </c>
      <c r="AD66" s="53">
        <v>100</v>
      </c>
      <c r="AE66" s="30">
        <v>110</v>
      </c>
      <c r="AF66" s="30">
        <v>120</v>
      </c>
      <c r="AG66" s="30">
        <v>130</v>
      </c>
      <c r="AH66" s="30">
        <v>140</v>
      </c>
      <c r="AI66" s="31">
        <v>150</v>
      </c>
      <c r="AJ66" s="52"/>
    </row>
    <row r="67" spans="1:36" ht="23.25" thickBot="1">
      <c r="A67" s="52"/>
      <c r="B67" s="27" t="s">
        <v>258</v>
      </c>
      <c r="C67" s="50" t="s">
        <v>151</v>
      </c>
      <c r="D67" s="110"/>
      <c r="E67" s="64" t="s">
        <v>23</v>
      </c>
      <c r="F67" s="64" t="s">
        <v>23</v>
      </c>
      <c r="G67" s="64" t="s">
        <v>23</v>
      </c>
      <c r="H67" s="63"/>
      <c r="I67" s="63"/>
      <c r="J67" s="64" t="s">
        <v>23</v>
      </c>
      <c r="K67" s="69"/>
      <c r="L67" s="64" t="s">
        <v>23</v>
      </c>
      <c r="M67" s="64" t="s">
        <v>23</v>
      </c>
      <c r="N67" s="69"/>
      <c r="O67" s="64" t="s">
        <v>23</v>
      </c>
      <c r="P67" s="69"/>
      <c r="Q67" s="64" t="s">
        <v>23</v>
      </c>
      <c r="R67" s="64" t="s">
        <v>23</v>
      </c>
      <c r="S67" s="63"/>
      <c r="T67" s="112"/>
      <c r="U67" s="59" t="str">
        <f>'SP計算機'!U67</f>
        <v>素手時攻撃力+10</v>
      </c>
      <c r="V67" s="60" t="str">
        <f>'SP計算機'!V67</f>
        <v>石つぶて</v>
      </c>
      <c r="W67" s="60" t="str">
        <f>'SP計算機'!W67</f>
        <v>素手時会心率+2%</v>
      </c>
      <c r="X67" s="60" t="str">
        <f>'SP計算機'!X67</f>
        <v>かまいたち</v>
      </c>
      <c r="Y67" s="60" t="str">
        <f>'SP計算機'!Y67</f>
        <v>素手時攻撃力+20</v>
      </c>
      <c r="Z67" s="60" t="str">
        <f>'SP計算機'!Z67</f>
        <v>せいけん突き</v>
      </c>
      <c r="AA67" s="59" t="str">
        <f>'SP計算機'!AA67</f>
        <v>素手時みかわし率+2%</v>
      </c>
      <c r="AB67" s="60" t="str">
        <f>'SP計算機'!AB67</f>
        <v>ムーンサルト</v>
      </c>
      <c r="AC67" s="60" t="str">
        <f>'SP計算機'!AC67</f>
        <v>素手時攻撃力+40</v>
      </c>
      <c r="AD67" s="60" t="str">
        <f>'SP計算機'!AD67</f>
        <v>ばくれつけん</v>
      </c>
      <c r="AE67" s="59" t="str">
        <f>'SP計算機'!AE67</f>
        <v>装備時身かわし率+2%</v>
      </c>
      <c r="AF67" s="60" t="str">
        <f>'SP計算機'!AF67</f>
        <v>達人の呼吸</v>
      </c>
      <c r="AG67" s="60" t="str">
        <f>'SP計算機'!AG67</f>
        <v>がんせきおとし</v>
      </c>
      <c r="AH67" s="60" t="str">
        <f>'SP計算機'!AH67</f>
        <v>せいけん爆撃</v>
      </c>
      <c r="AI67" s="93" t="str">
        <f>'SP計算機'!AI67</f>
        <v>素手時こうげき力+50 </v>
      </c>
      <c r="AJ67" s="52"/>
    </row>
    <row r="68" spans="1:36" ht="13.5">
      <c r="A68" s="52"/>
      <c r="B68" s="27" t="s">
        <v>310</v>
      </c>
      <c r="C68" s="50" t="s">
        <v>153</v>
      </c>
      <c r="D68" s="109" t="s">
        <v>154</v>
      </c>
      <c r="E68" s="65" t="s">
        <v>23</v>
      </c>
      <c r="F68" s="65" t="s">
        <v>23</v>
      </c>
      <c r="G68" s="65" t="s">
        <v>23</v>
      </c>
      <c r="H68" s="65" t="s">
        <v>23</v>
      </c>
      <c r="I68" s="65" t="s">
        <v>23</v>
      </c>
      <c r="J68" s="65" t="s">
        <v>23</v>
      </c>
      <c r="K68" s="83">
        <f>'SP計算機'!K68+'SP計算機'!K69</f>
        <v>0</v>
      </c>
      <c r="L68" s="83">
        <f>'SP計算機'!L68+'SP計算機'!L69</f>
        <v>0</v>
      </c>
      <c r="M68" s="65" t="s">
        <v>23</v>
      </c>
      <c r="N68" s="65" t="s">
        <v>23</v>
      </c>
      <c r="O68" s="65" t="s">
        <v>23</v>
      </c>
      <c r="P68" s="65" t="s">
        <v>23</v>
      </c>
      <c r="Q68" s="65" t="s">
        <v>23</v>
      </c>
      <c r="R68" s="83">
        <f>'SP計算機'!R68+'SP計算機'!R69</f>
        <v>0</v>
      </c>
      <c r="S68" s="83">
        <f>'SP計算機'!S68+'SP計算機'!S69</f>
        <v>0</v>
      </c>
      <c r="T68" s="111">
        <f>SUM($E68:$S69)</f>
        <v>0</v>
      </c>
      <c r="U68" s="53">
        <v>3</v>
      </c>
      <c r="V68" s="53">
        <v>7</v>
      </c>
      <c r="W68" s="53">
        <v>13</v>
      </c>
      <c r="X68" s="53">
        <v>22</v>
      </c>
      <c r="Y68" s="53">
        <v>35</v>
      </c>
      <c r="Z68" s="53">
        <v>42</v>
      </c>
      <c r="AA68" s="53">
        <v>58</v>
      </c>
      <c r="AB68" s="53">
        <v>76</v>
      </c>
      <c r="AC68" s="53">
        <v>88</v>
      </c>
      <c r="AD68" s="53">
        <v>100</v>
      </c>
      <c r="AE68" s="30">
        <v>110</v>
      </c>
      <c r="AF68" s="30">
        <v>120</v>
      </c>
      <c r="AG68" s="30">
        <v>130</v>
      </c>
      <c r="AH68" s="30">
        <v>140</v>
      </c>
      <c r="AI68" s="31">
        <v>150</v>
      </c>
      <c r="AJ68" s="52"/>
    </row>
    <row r="69" spans="1:36" ht="23.25" thickBot="1">
      <c r="A69" s="52"/>
      <c r="B69" s="27" t="s">
        <v>310</v>
      </c>
      <c r="C69" s="50" t="s">
        <v>153</v>
      </c>
      <c r="D69" s="110"/>
      <c r="E69" s="64" t="s">
        <v>23</v>
      </c>
      <c r="F69" s="64" t="s">
        <v>23</v>
      </c>
      <c r="G69" s="64" t="s">
        <v>23</v>
      </c>
      <c r="H69" s="64" t="s">
        <v>23</v>
      </c>
      <c r="I69" s="64" t="s">
        <v>23</v>
      </c>
      <c r="J69" s="64" t="s">
        <v>23</v>
      </c>
      <c r="K69" s="69"/>
      <c r="L69" s="63"/>
      <c r="M69" s="64" t="s">
        <v>23</v>
      </c>
      <c r="N69" s="64" t="s">
        <v>23</v>
      </c>
      <c r="O69" s="64" t="s">
        <v>23</v>
      </c>
      <c r="P69" s="64" t="s">
        <v>23</v>
      </c>
      <c r="Q69" s="64" t="s">
        <v>23</v>
      </c>
      <c r="R69" s="63"/>
      <c r="S69" s="63"/>
      <c r="T69" s="112"/>
      <c r="U69" s="59" t="str">
        <f>'SP計算機'!U69</f>
        <v>ウェイトブレイク</v>
      </c>
      <c r="V69" s="60" t="str">
        <f>'SP計算機'!V69</f>
        <v>ドラムクラッシュ</v>
      </c>
      <c r="W69" s="60" t="str">
        <f>'SP計算機'!W69</f>
        <v>装備時攻撃力+5</v>
      </c>
      <c r="X69" s="60" t="str">
        <f>'SP計算機'!X69</f>
        <v>シールドブレイク</v>
      </c>
      <c r="Y69" s="60" t="str">
        <f>'SP計算機'!Y69</f>
        <v>装備時会心率+2%</v>
      </c>
      <c r="Z69" s="60" t="str">
        <f>'SP計算機'!Z69</f>
        <v>MPブレイク</v>
      </c>
      <c r="AA69" s="60" t="str">
        <f>'SP計算機'!AA69</f>
        <v>装備時攻撃力+10</v>
      </c>
      <c r="AB69" s="60" t="str">
        <f>'SP計算機'!AB69</f>
        <v>キャンセルショット</v>
      </c>
      <c r="AC69" s="60" t="str">
        <f>'SP計算機'!AC69</f>
        <v>装備時攻撃力+15</v>
      </c>
      <c r="AD69" s="60" t="str">
        <f>'SP計算機'!AD69</f>
        <v>ランドインパクト</v>
      </c>
      <c r="AE69" s="60" t="str">
        <f>'SP計算機'!AE69</f>
        <v>装備時攻撃力+10</v>
      </c>
      <c r="AF69" s="60" t="str">
        <f>'SP計算機'!AF69</f>
        <v>スタンショット</v>
      </c>
      <c r="AG69" s="60" t="str">
        <f>'SP計算機'!AG69</f>
        <v>装備時会心率+2%</v>
      </c>
      <c r="AH69" s="60" t="str">
        <f>'SP計算機'!AH69</f>
        <v>プレートインパクト</v>
      </c>
      <c r="AI69" s="93" t="str">
        <f>'SP計算機'!AI69</f>
        <v>装備時最大HP+10 </v>
      </c>
      <c r="AJ69" s="52"/>
    </row>
    <row r="70" spans="1:36" ht="13.5">
      <c r="A70" s="52"/>
      <c r="B70" s="27" t="s">
        <v>311</v>
      </c>
      <c r="C70" s="50" t="s">
        <v>155</v>
      </c>
      <c r="D70" s="109" t="s">
        <v>130</v>
      </c>
      <c r="E70" s="65" t="s">
        <v>23</v>
      </c>
      <c r="F70" s="65" t="s">
        <v>23</v>
      </c>
      <c r="G70" s="65" t="s">
        <v>23</v>
      </c>
      <c r="H70" s="65" t="s">
        <v>23</v>
      </c>
      <c r="I70" s="65" t="s">
        <v>23</v>
      </c>
      <c r="J70" s="65" t="s">
        <v>23</v>
      </c>
      <c r="K70" s="65" t="s">
        <v>23</v>
      </c>
      <c r="L70" s="65" t="s">
        <v>23</v>
      </c>
      <c r="M70" s="83">
        <f>'SP計算機'!M70+'SP計算機'!M71</f>
        <v>0</v>
      </c>
      <c r="N70" s="83">
        <f>'SP計算機'!N70+'SP計算機'!N71</f>
        <v>0</v>
      </c>
      <c r="O70" s="83">
        <f>'SP計算機'!O70+'SP計算機'!O71</f>
        <v>0</v>
      </c>
      <c r="P70" s="65" t="s">
        <v>23</v>
      </c>
      <c r="Q70" s="65" t="s">
        <v>23</v>
      </c>
      <c r="R70" s="83">
        <f>'SP計算機'!R70+'SP計算機'!R71</f>
        <v>0</v>
      </c>
      <c r="S70" s="83">
        <f>'SP計算機'!S70+'SP計算機'!S71</f>
        <v>0</v>
      </c>
      <c r="T70" s="111">
        <f>SUM($E70:$S71)</f>
        <v>0</v>
      </c>
      <c r="U70" s="53">
        <v>3</v>
      </c>
      <c r="V70" s="53">
        <v>7</v>
      </c>
      <c r="W70" s="53">
        <v>13</v>
      </c>
      <c r="X70" s="53">
        <v>22</v>
      </c>
      <c r="Y70" s="53">
        <v>35</v>
      </c>
      <c r="Z70" s="53">
        <v>42</v>
      </c>
      <c r="AA70" s="53">
        <v>58</v>
      </c>
      <c r="AB70" s="53">
        <v>76</v>
      </c>
      <c r="AC70" s="53">
        <v>88</v>
      </c>
      <c r="AD70" s="53">
        <v>100</v>
      </c>
      <c r="AE70" s="30">
        <v>110</v>
      </c>
      <c r="AF70" s="30">
        <v>120</v>
      </c>
      <c r="AG70" s="30">
        <v>130</v>
      </c>
      <c r="AH70" s="30">
        <v>140</v>
      </c>
      <c r="AI70" s="31">
        <v>150</v>
      </c>
      <c r="AJ70" s="52"/>
    </row>
    <row r="71" spans="1:36" ht="23.25" thickBot="1">
      <c r="A71" s="52"/>
      <c r="B71" s="27" t="s">
        <v>311</v>
      </c>
      <c r="C71" s="50" t="s">
        <v>155</v>
      </c>
      <c r="D71" s="110"/>
      <c r="E71" s="64" t="s">
        <v>23</v>
      </c>
      <c r="F71" s="64" t="s">
        <v>23</v>
      </c>
      <c r="G71" s="64" t="s">
        <v>23</v>
      </c>
      <c r="H71" s="64" t="s">
        <v>23</v>
      </c>
      <c r="I71" s="64" t="s">
        <v>23</v>
      </c>
      <c r="J71" s="64" t="s">
        <v>23</v>
      </c>
      <c r="K71" s="64" t="s">
        <v>23</v>
      </c>
      <c r="L71" s="64" t="s">
        <v>23</v>
      </c>
      <c r="M71" s="63"/>
      <c r="N71" s="63"/>
      <c r="O71" s="63"/>
      <c r="P71" s="64" t="s">
        <v>23</v>
      </c>
      <c r="Q71" s="64" t="s">
        <v>23</v>
      </c>
      <c r="R71" s="63"/>
      <c r="S71" s="63"/>
      <c r="T71" s="112"/>
      <c r="U71" s="59" t="str">
        <f>'SP計算機'!U71</f>
        <v>装備時攻撃力+5</v>
      </c>
      <c r="V71" s="60" t="str">
        <f>'SP計算機'!V71</f>
        <v>マジックアロー</v>
      </c>
      <c r="W71" s="59" t="str">
        <f>'SP計算機'!W71</f>
        <v>装備時射程距離+2m</v>
      </c>
      <c r="X71" s="60" t="str">
        <f>'SP計算機'!X71</f>
        <v>バードシュート</v>
      </c>
      <c r="Y71" s="60" t="str">
        <f>'SP計算機'!Y71</f>
        <v>装備時攻撃力+10</v>
      </c>
      <c r="Z71" s="60" t="str">
        <f>'SP計算機'!Z71</f>
        <v>サンダーボルト</v>
      </c>
      <c r="AA71" s="59" t="str">
        <f>'SP計算機'!AA71</f>
        <v>装備時射程距離+2m</v>
      </c>
      <c r="AB71" s="60" t="str">
        <f>'SP計算機'!AB71</f>
        <v>さみだれうち</v>
      </c>
      <c r="AC71" s="60" t="str">
        <f>'SP計算機'!AC71</f>
        <v>装備時攻撃力+15</v>
      </c>
      <c r="AD71" s="60" t="str">
        <f>'SP計算機'!AD71</f>
        <v>天使の矢</v>
      </c>
      <c r="AE71" s="60" t="str">
        <f>'SP計算機'!AE71</f>
        <v>装備時攻撃力+10</v>
      </c>
      <c r="AF71" s="60" t="str">
        <f>'SP計算機'!AF71</f>
        <v>シャイニングボウ</v>
      </c>
      <c r="AG71" s="60" t="str">
        <f>'SP計算機'!AG71</f>
        <v>装備時会心率+3%</v>
      </c>
      <c r="AH71" s="60" t="str">
        <f>'SP計算機'!AH71</f>
        <v>弓聖の守り星</v>
      </c>
      <c r="AI71" s="93" t="str">
        <f>'SP計算機'!AI71</f>
        <v>ダークネスショット</v>
      </c>
      <c r="AJ71" s="52"/>
    </row>
    <row r="72" spans="1:36" ht="13.5">
      <c r="A72" s="52"/>
      <c r="B72" s="27" t="s">
        <v>312</v>
      </c>
      <c r="C72" s="50" t="s">
        <v>156</v>
      </c>
      <c r="D72" s="109" t="s">
        <v>157</v>
      </c>
      <c r="E72" s="65" t="s">
        <v>23</v>
      </c>
      <c r="F72" s="65" t="s">
        <v>23</v>
      </c>
      <c r="G72" s="65" t="s">
        <v>23</v>
      </c>
      <c r="H72" s="65" t="s">
        <v>23</v>
      </c>
      <c r="I72" s="65" t="s">
        <v>23</v>
      </c>
      <c r="J72" s="65" t="s">
        <v>23</v>
      </c>
      <c r="K72" s="65" t="s">
        <v>23</v>
      </c>
      <c r="L72" s="65" t="s">
        <v>23</v>
      </c>
      <c r="M72" s="65" t="s">
        <v>23</v>
      </c>
      <c r="N72" s="83">
        <f>'SP計算機'!N72+'SP計算機'!N73</f>
        <v>0</v>
      </c>
      <c r="O72" s="83">
        <f>'SP計算機'!O72+'SP計算機'!O73</f>
        <v>0</v>
      </c>
      <c r="P72" s="65" t="s">
        <v>23</v>
      </c>
      <c r="Q72" s="65" t="s">
        <v>23</v>
      </c>
      <c r="R72" s="83">
        <f>'SP計算機'!R72+'SP計算機'!R73</f>
        <v>0</v>
      </c>
      <c r="S72" s="83">
        <f>'SP計算機'!S72+'SP計算機'!S73</f>
        <v>0</v>
      </c>
      <c r="T72" s="111">
        <f>SUM($E72:$S73)</f>
        <v>0</v>
      </c>
      <c r="U72" s="53">
        <v>3</v>
      </c>
      <c r="V72" s="53">
        <v>7</v>
      </c>
      <c r="W72" s="53">
        <v>13</v>
      </c>
      <c r="X72" s="53">
        <v>22</v>
      </c>
      <c r="Y72" s="53">
        <v>35</v>
      </c>
      <c r="Z72" s="53">
        <v>42</v>
      </c>
      <c r="AA72" s="53">
        <v>58</v>
      </c>
      <c r="AB72" s="53">
        <v>76</v>
      </c>
      <c r="AC72" s="53">
        <v>88</v>
      </c>
      <c r="AD72" s="53">
        <v>100</v>
      </c>
      <c r="AE72" s="30">
        <v>110</v>
      </c>
      <c r="AF72" s="30">
        <v>120</v>
      </c>
      <c r="AG72" s="30">
        <v>130</v>
      </c>
      <c r="AH72" s="30">
        <v>140</v>
      </c>
      <c r="AI72" s="31">
        <v>150</v>
      </c>
      <c r="AJ72" s="52"/>
    </row>
    <row r="73" spans="1:36" ht="23.25" thickBot="1">
      <c r="A73" s="52"/>
      <c r="B73" s="27" t="s">
        <v>312</v>
      </c>
      <c r="C73" s="50" t="s">
        <v>156</v>
      </c>
      <c r="D73" s="110"/>
      <c r="E73" s="64" t="s">
        <v>23</v>
      </c>
      <c r="F73" s="64" t="s">
        <v>23</v>
      </c>
      <c r="G73" s="64" t="s">
        <v>23</v>
      </c>
      <c r="H73" s="64" t="s">
        <v>23</v>
      </c>
      <c r="I73" s="64" t="s">
        <v>23</v>
      </c>
      <c r="J73" s="64" t="s">
        <v>23</v>
      </c>
      <c r="K73" s="64" t="s">
        <v>23</v>
      </c>
      <c r="L73" s="64" t="s">
        <v>23</v>
      </c>
      <c r="M73" s="64" t="s">
        <v>23</v>
      </c>
      <c r="N73" s="63"/>
      <c r="O73" s="63"/>
      <c r="P73" s="64" t="s">
        <v>23</v>
      </c>
      <c r="Q73" s="64" t="s">
        <v>23</v>
      </c>
      <c r="R73" s="63"/>
      <c r="S73" s="63"/>
      <c r="T73" s="112"/>
      <c r="U73" s="59" t="str">
        <f>'SP計算機'!U73</f>
        <v>スライムブロウ</v>
      </c>
      <c r="V73" s="60" t="str">
        <f>'SP計算機'!V73</f>
        <v>装備時攻撃力+5</v>
      </c>
      <c r="W73" s="60" t="str">
        <f>'SP計算機'!W73</f>
        <v>メタルウイング</v>
      </c>
      <c r="X73" s="60" t="str">
        <f>'SP計算機'!X73</f>
        <v>装備時攻撃力+5</v>
      </c>
      <c r="Y73" s="60" t="str">
        <f>'SP計算機'!Y73</f>
        <v>パワフルスロー</v>
      </c>
      <c r="Z73" s="60" t="str">
        <f>'SP計算機'!Z73</f>
        <v>装備時命中+20%</v>
      </c>
      <c r="AA73" s="60" t="str">
        <f>'SP計算機'!AA73</f>
        <v>シャインスコール</v>
      </c>
      <c r="AB73" s="60" t="str">
        <f>'SP計算機'!AB73</f>
        <v>装備時攻撃力+5</v>
      </c>
      <c r="AC73" s="60" t="str">
        <f>'SP計算機'!AC73</f>
        <v>バーニングバード</v>
      </c>
      <c r="AD73" s="60" t="str">
        <f>'SP計算機'!AD73</f>
        <v>デュアルカッター</v>
      </c>
      <c r="AE73" s="60" t="str">
        <f>'SP計算機'!AE73</f>
        <v>装備時攻撃力+5</v>
      </c>
      <c r="AF73" s="60" t="str">
        <f>'SP計算機'!AF73</f>
        <v>フローズンバード</v>
      </c>
      <c r="AG73" s="60" t="str">
        <f>'SP計算機'!AG73</f>
        <v>装備時会心率+2%</v>
      </c>
      <c r="AH73" s="92" t="str">
        <f>'SP計算機'!AH73</f>
        <v>デュアルブレイカー</v>
      </c>
      <c r="AI73" s="93" t="str">
        <f>'SP計算機'!AI73</f>
        <v>装備時こうげき力+10 </v>
      </c>
      <c r="AJ73" s="52"/>
    </row>
    <row r="74" spans="1:36" ht="14.25" thickBot="1">
      <c r="A74" s="52"/>
      <c r="B74" s="58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7"/>
      <c r="AJ74" s="52"/>
    </row>
    <row r="75" spans="1:36" ht="26.2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ht="13.5"/>
  </sheetData>
  <sheetProtection password="EFEB" sheet="1" formatCells="0" autoFilter="0"/>
  <autoFilter ref="B13:C73"/>
  <mergeCells count="76">
    <mergeCell ref="B2:B12"/>
    <mergeCell ref="C2:C12"/>
    <mergeCell ref="T2:T12"/>
    <mergeCell ref="V2:AI2"/>
    <mergeCell ref="S3:S4"/>
    <mergeCell ref="S8:S10"/>
    <mergeCell ref="W7:AI7"/>
    <mergeCell ref="W8:AI8"/>
    <mergeCell ref="W9:AI9"/>
    <mergeCell ref="W10:AI10"/>
    <mergeCell ref="D13:S13"/>
    <mergeCell ref="U13:AI13"/>
    <mergeCell ref="W11:AI11"/>
    <mergeCell ref="D14:D15"/>
    <mergeCell ref="T14:T15"/>
    <mergeCell ref="W4:AI4"/>
    <mergeCell ref="W5:AI5"/>
    <mergeCell ref="W6:AI6"/>
    <mergeCell ref="D16:D17"/>
    <mergeCell ref="T16:T17"/>
    <mergeCell ref="D18:D19"/>
    <mergeCell ref="T18:T19"/>
    <mergeCell ref="D20:D21"/>
    <mergeCell ref="T20:T21"/>
    <mergeCell ref="D22:D23"/>
    <mergeCell ref="T22:T23"/>
    <mergeCell ref="D24:D25"/>
    <mergeCell ref="T24:T25"/>
    <mergeCell ref="D26:D27"/>
    <mergeCell ref="T26:T27"/>
    <mergeCell ref="D28:D29"/>
    <mergeCell ref="T28:T29"/>
    <mergeCell ref="D30:D31"/>
    <mergeCell ref="T30:T31"/>
    <mergeCell ref="D32:D33"/>
    <mergeCell ref="T32:T33"/>
    <mergeCell ref="D34:D35"/>
    <mergeCell ref="T34:T35"/>
    <mergeCell ref="D36:D37"/>
    <mergeCell ref="T36:T37"/>
    <mergeCell ref="D38:D39"/>
    <mergeCell ref="T38:T39"/>
    <mergeCell ref="D40:D41"/>
    <mergeCell ref="T40:T41"/>
    <mergeCell ref="D42:D43"/>
    <mergeCell ref="T42:T43"/>
    <mergeCell ref="D44:D45"/>
    <mergeCell ref="T44:T45"/>
    <mergeCell ref="D46:D47"/>
    <mergeCell ref="T46:T47"/>
    <mergeCell ref="D48:D49"/>
    <mergeCell ref="T48:T49"/>
    <mergeCell ref="D50:D51"/>
    <mergeCell ref="T50:T51"/>
    <mergeCell ref="D60:D61"/>
    <mergeCell ref="T60:T61"/>
    <mergeCell ref="D62:D63"/>
    <mergeCell ref="T62:T63"/>
    <mergeCell ref="D64:D65"/>
    <mergeCell ref="T64:T65"/>
    <mergeCell ref="D52:D53"/>
    <mergeCell ref="T52:T53"/>
    <mergeCell ref="D54:D55"/>
    <mergeCell ref="T54:T55"/>
    <mergeCell ref="D70:D71"/>
    <mergeCell ref="T70:T71"/>
    <mergeCell ref="D56:D57"/>
    <mergeCell ref="T56:T57"/>
    <mergeCell ref="D58:D59"/>
    <mergeCell ref="T58:T59"/>
    <mergeCell ref="D72:D73"/>
    <mergeCell ref="T72:T73"/>
    <mergeCell ref="D66:D67"/>
    <mergeCell ref="T66:T67"/>
    <mergeCell ref="D68:D69"/>
    <mergeCell ref="T68:T69"/>
  </mergeCells>
  <conditionalFormatting sqref="E12:O12">
    <cfRule type="cellIs" priority="750" dxfId="1000" operator="greaterThan" stopIfTrue="1">
      <formula>0</formula>
    </cfRule>
    <cfRule type="cellIs" priority="751" dxfId="1001" operator="lessThan" stopIfTrue="1">
      <formula>0</formula>
    </cfRule>
  </conditionalFormatting>
  <conditionalFormatting sqref="U14:AC14 W15 Y15:Z15 AB15:AC15 U48:AD48 U50:AD50 U52:AD52 U54:AD54 U56:AD56 U58:AD58 U60:AD60 U62:AD62 U64:AD64 U66:AD66 U68:AD68 U70:AD70 U72:AD72">
    <cfRule type="cellIs" priority="748" dxfId="1000" operator="lessThanOrEqual" stopIfTrue="1">
      <formula>$T14</formula>
    </cfRule>
  </conditionalFormatting>
  <conditionalFormatting sqref="U30:AC30">
    <cfRule type="cellIs" priority="741" dxfId="1000" operator="lessThanOrEqual" stopIfTrue="1">
      <formula>$T30</formula>
    </cfRule>
  </conditionalFormatting>
  <conditionalFormatting sqref="U16:AC16">
    <cfRule type="cellIs" priority="747" dxfId="1000" operator="lessThanOrEqual" stopIfTrue="1">
      <formula>$T16</formula>
    </cfRule>
  </conditionalFormatting>
  <conditionalFormatting sqref="U18:AC18">
    <cfRule type="cellIs" priority="746" dxfId="1000" operator="lessThanOrEqual" stopIfTrue="1">
      <formula>$T18</formula>
    </cfRule>
  </conditionalFormatting>
  <conditionalFormatting sqref="U20:AC20">
    <cfRule type="cellIs" priority="745" dxfId="1000" operator="lessThanOrEqual" stopIfTrue="1">
      <formula>$T20</formula>
    </cfRule>
  </conditionalFormatting>
  <conditionalFormatting sqref="U22:AC22">
    <cfRule type="cellIs" priority="744" dxfId="1000" operator="lessThanOrEqual" stopIfTrue="1">
      <formula>$T22</formula>
    </cfRule>
  </conditionalFormatting>
  <conditionalFormatting sqref="U24:AC24">
    <cfRule type="cellIs" priority="743" dxfId="1000" operator="lessThanOrEqual" stopIfTrue="1">
      <formula>$T24</formula>
    </cfRule>
  </conditionalFormatting>
  <conditionalFormatting sqref="U28:AC28">
    <cfRule type="cellIs" priority="742" dxfId="1000" operator="lessThanOrEqual" stopIfTrue="1">
      <formula>$T28</formula>
    </cfRule>
  </conditionalFormatting>
  <conditionalFormatting sqref="U32:AC32">
    <cfRule type="cellIs" priority="740" dxfId="1000" operator="lessThanOrEqual" stopIfTrue="1">
      <formula>$T32</formula>
    </cfRule>
  </conditionalFormatting>
  <conditionalFormatting sqref="U36:AC36">
    <cfRule type="cellIs" priority="739" dxfId="1000" operator="lessThanOrEqual" stopIfTrue="1">
      <formula>$T36</formula>
    </cfRule>
  </conditionalFormatting>
  <conditionalFormatting sqref="U42:AC42">
    <cfRule type="cellIs" priority="738" dxfId="1000" operator="lessThanOrEqual" stopIfTrue="1">
      <formula>$T42</formula>
    </cfRule>
  </conditionalFormatting>
  <conditionalFormatting sqref="U44:AC44">
    <cfRule type="cellIs" priority="737" dxfId="1000" operator="lessThanOrEqual" stopIfTrue="1">
      <formula>$T44</formula>
    </cfRule>
  </conditionalFormatting>
  <conditionalFormatting sqref="U46:AC46">
    <cfRule type="cellIs" priority="736" dxfId="1000" operator="lessThanOrEqual" stopIfTrue="1">
      <formula>$T46</formula>
    </cfRule>
  </conditionalFormatting>
  <conditionalFormatting sqref="K12">
    <cfRule type="cellIs" priority="734" dxfId="1000" operator="greaterThan" stopIfTrue="1">
      <formula>0</formula>
    </cfRule>
    <cfRule type="cellIs" priority="735" dxfId="1001" operator="lessThan" stopIfTrue="1">
      <formula>0</formula>
    </cfRule>
  </conditionalFormatting>
  <conditionalFormatting sqref="O12">
    <cfRule type="cellIs" priority="732" dxfId="1000" operator="greaterThan" stopIfTrue="1">
      <formula>0</formula>
    </cfRule>
    <cfRule type="cellIs" priority="733" dxfId="1001" operator="lessThan" stopIfTrue="1">
      <formula>0</formula>
    </cfRule>
  </conditionalFormatting>
  <conditionalFormatting sqref="U26:AC26">
    <cfRule type="cellIs" priority="731" dxfId="1000" operator="lessThanOrEqual" stopIfTrue="1">
      <formula>$T26</formula>
    </cfRule>
  </conditionalFormatting>
  <conditionalFormatting sqref="U34:AC34">
    <cfRule type="cellIs" priority="730" dxfId="1000" operator="lessThanOrEqual" stopIfTrue="1">
      <formula>$T34</formula>
    </cfRule>
  </conditionalFormatting>
  <conditionalFormatting sqref="X15">
    <cfRule type="cellIs" priority="729" dxfId="1000" operator="lessThanOrEqual" stopIfTrue="1">
      <formula>$T15</formula>
    </cfRule>
  </conditionalFormatting>
  <conditionalFormatting sqref="AA15">
    <cfRule type="cellIs" priority="728" dxfId="1000" operator="lessThanOrEqual" stopIfTrue="1">
      <formula>$T15</formula>
    </cfRule>
  </conditionalFormatting>
  <conditionalFormatting sqref="P12">
    <cfRule type="cellIs" priority="726" dxfId="1000" operator="greaterThan" stopIfTrue="1">
      <formula>0</formula>
    </cfRule>
    <cfRule type="cellIs" priority="727" dxfId="1001" operator="lessThan" stopIfTrue="1">
      <formula>0</formula>
    </cfRule>
  </conditionalFormatting>
  <conditionalFormatting sqref="P12">
    <cfRule type="cellIs" priority="724" dxfId="1000" operator="greaterThan" stopIfTrue="1">
      <formula>0</formula>
    </cfRule>
    <cfRule type="cellIs" priority="725" dxfId="1001" operator="lessThan" stopIfTrue="1">
      <formula>0</formula>
    </cfRule>
  </conditionalFormatting>
  <conditionalFormatting sqref="U38:AC38">
    <cfRule type="cellIs" priority="723" dxfId="1000" operator="lessThanOrEqual" stopIfTrue="1">
      <formula>$T38</formula>
    </cfRule>
  </conditionalFormatting>
  <conditionalFormatting sqref="Q12">
    <cfRule type="cellIs" priority="721" dxfId="1000" operator="greaterThan" stopIfTrue="1">
      <formula>0</formula>
    </cfRule>
    <cfRule type="cellIs" priority="722" dxfId="1001" operator="lessThan" stopIfTrue="1">
      <formula>0</formula>
    </cfRule>
  </conditionalFormatting>
  <conditionalFormatting sqref="U40:AC40">
    <cfRule type="cellIs" priority="720" dxfId="1000" operator="lessThanOrEqual" stopIfTrue="1">
      <formula>$T40</formula>
    </cfRule>
  </conditionalFormatting>
  <conditionalFormatting sqref="AD14:AD15">
    <cfRule type="cellIs" priority="719" dxfId="1000" operator="lessThanOrEqual" stopIfTrue="1">
      <formula>$T14</formula>
    </cfRule>
  </conditionalFormatting>
  <conditionalFormatting sqref="AD30">
    <cfRule type="cellIs" priority="712" dxfId="1000" operator="lessThanOrEqual" stopIfTrue="1">
      <formula>$T30</formula>
    </cfRule>
  </conditionalFormatting>
  <conditionalFormatting sqref="AD16">
    <cfRule type="cellIs" priority="718" dxfId="1000" operator="lessThanOrEqual" stopIfTrue="1">
      <formula>$T16</formula>
    </cfRule>
  </conditionalFormatting>
  <conditionalFormatting sqref="AD18">
    <cfRule type="cellIs" priority="717" dxfId="1000" operator="lessThanOrEqual" stopIfTrue="1">
      <formula>$T18</formula>
    </cfRule>
  </conditionalFormatting>
  <conditionalFormatting sqref="AD20">
    <cfRule type="cellIs" priority="716" dxfId="1000" operator="lessThanOrEqual" stopIfTrue="1">
      <formula>$T20</formula>
    </cfRule>
  </conditionalFormatting>
  <conditionalFormatting sqref="AD22">
    <cfRule type="cellIs" priority="715" dxfId="1000" operator="lessThanOrEqual" stopIfTrue="1">
      <formula>$T22</formula>
    </cfRule>
  </conditionalFormatting>
  <conditionalFormatting sqref="AD24">
    <cfRule type="cellIs" priority="714" dxfId="1000" operator="lessThanOrEqual" stopIfTrue="1">
      <formula>$T24</formula>
    </cfRule>
  </conditionalFormatting>
  <conditionalFormatting sqref="AD28">
    <cfRule type="cellIs" priority="713" dxfId="1000" operator="lessThanOrEqual" stopIfTrue="1">
      <formula>$T28</formula>
    </cfRule>
  </conditionalFormatting>
  <conditionalFormatting sqref="AD32">
    <cfRule type="cellIs" priority="711" dxfId="1000" operator="lessThanOrEqual" stopIfTrue="1">
      <formula>$T32</formula>
    </cfRule>
  </conditionalFormatting>
  <conditionalFormatting sqref="AD36">
    <cfRule type="cellIs" priority="710" dxfId="1000" operator="lessThanOrEqual" stopIfTrue="1">
      <formula>$T36</formula>
    </cfRule>
  </conditionalFormatting>
  <conditionalFormatting sqref="AD42">
    <cfRule type="cellIs" priority="709" dxfId="1000" operator="lessThanOrEqual" stopIfTrue="1">
      <formula>$T42</formula>
    </cfRule>
  </conditionalFormatting>
  <conditionalFormatting sqref="AD44">
    <cfRule type="cellIs" priority="708" dxfId="1000" operator="lessThanOrEqual" stopIfTrue="1">
      <formula>$T44</formula>
    </cfRule>
  </conditionalFormatting>
  <conditionalFormatting sqref="AD46">
    <cfRule type="cellIs" priority="707" dxfId="1000" operator="lessThanOrEqual" stopIfTrue="1">
      <formula>$T46</formula>
    </cfRule>
  </conditionalFormatting>
  <conditionalFormatting sqref="AD26">
    <cfRule type="cellIs" priority="706" dxfId="1000" operator="lessThanOrEqual" stopIfTrue="1">
      <formula>$T26</formula>
    </cfRule>
  </conditionalFormatting>
  <conditionalFormatting sqref="AD34">
    <cfRule type="cellIs" priority="705" dxfId="1000" operator="lessThanOrEqual" stopIfTrue="1">
      <formula>$T34</formula>
    </cfRule>
  </conditionalFormatting>
  <conditionalFormatting sqref="AD38">
    <cfRule type="cellIs" priority="704" dxfId="1000" operator="lessThanOrEqual" stopIfTrue="1">
      <formula>$T38</formula>
    </cfRule>
  </conditionalFormatting>
  <conditionalFormatting sqref="AD40">
    <cfRule type="cellIs" priority="703" dxfId="1000" operator="lessThanOrEqual" stopIfTrue="1">
      <formula>$T40</formula>
    </cfRule>
  </conditionalFormatting>
  <conditionalFormatting sqref="T14:T73">
    <cfRule type="cellIs" priority="674" dxfId="1001" operator="greaterThan" stopIfTrue="1">
      <formula>150</formula>
    </cfRule>
  </conditionalFormatting>
  <conditionalFormatting sqref="R12">
    <cfRule type="cellIs" priority="672" dxfId="1000" operator="greaterThan" stopIfTrue="1">
      <formula>0</formula>
    </cfRule>
    <cfRule type="cellIs" priority="673" dxfId="1001" operator="lessThan" stopIfTrue="1">
      <formula>0</formula>
    </cfRule>
  </conditionalFormatting>
  <conditionalFormatting sqref="AF14">
    <cfRule type="cellIs" priority="671" dxfId="1000" operator="lessThanOrEqual" stopIfTrue="1">
      <formula>$T14</formula>
    </cfRule>
  </conditionalFormatting>
  <conditionalFormatting sqref="AE14">
    <cfRule type="cellIs" priority="670" dxfId="1000" operator="lessThanOrEqual" stopIfTrue="1">
      <formula>$T14</formula>
    </cfRule>
  </conditionalFormatting>
  <conditionalFormatting sqref="AF16">
    <cfRule type="cellIs" priority="669" dxfId="1000" operator="lessThanOrEqual" stopIfTrue="1">
      <formula>$T16</formula>
    </cfRule>
  </conditionalFormatting>
  <conditionalFormatting sqref="AE16">
    <cfRule type="cellIs" priority="668" dxfId="1000" operator="lessThanOrEqual" stopIfTrue="1">
      <formula>$T16</formula>
    </cfRule>
  </conditionalFormatting>
  <conditionalFormatting sqref="AF18">
    <cfRule type="cellIs" priority="667" dxfId="1000" operator="lessThanOrEqual" stopIfTrue="1">
      <formula>$T18</formula>
    </cfRule>
  </conditionalFormatting>
  <conditionalFormatting sqref="AE18">
    <cfRule type="cellIs" priority="666" dxfId="1000" operator="lessThanOrEqual" stopIfTrue="1">
      <formula>$T18</formula>
    </cfRule>
  </conditionalFormatting>
  <conditionalFormatting sqref="AF20">
    <cfRule type="cellIs" priority="665" dxfId="1000" operator="lessThanOrEqual" stopIfTrue="1">
      <formula>$T20</formula>
    </cfRule>
  </conditionalFormatting>
  <conditionalFormatting sqref="AE20">
    <cfRule type="cellIs" priority="664" dxfId="1000" operator="lessThanOrEqual" stopIfTrue="1">
      <formula>$T20</formula>
    </cfRule>
  </conditionalFormatting>
  <conditionalFormatting sqref="AF22">
    <cfRule type="cellIs" priority="663" dxfId="1000" operator="lessThanOrEqual" stopIfTrue="1">
      <formula>$T22</formula>
    </cfRule>
  </conditionalFormatting>
  <conditionalFormatting sqref="AE22">
    <cfRule type="cellIs" priority="662" dxfId="1000" operator="lessThanOrEqual" stopIfTrue="1">
      <formula>$T22</formula>
    </cfRule>
  </conditionalFormatting>
  <conditionalFormatting sqref="AF24">
    <cfRule type="cellIs" priority="661" dxfId="1000" operator="lessThanOrEqual" stopIfTrue="1">
      <formula>$T24</formula>
    </cfRule>
  </conditionalFormatting>
  <conditionalFormatting sqref="AE24">
    <cfRule type="cellIs" priority="660" dxfId="1000" operator="lessThanOrEqual" stopIfTrue="1">
      <formula>$T24</formula>
    </cfRule>
  </conditionalFormatting>
  <conditionalFormatting sqref="AF26">
    <cfRule type="cellIs" priority="659" dxfId="1000" operator="lessThanOrEqual" stopIfTrue="1">
      <formula>$T26</formula>
    </cfRule>
  </conditionalFormatting>
  <conditionalFormatting sqref="AE26">
    <cfRule type="cellIs" priority="658" dxfId="1000" operator="lessThanOrEqual" stopIfTrue="1">
      <formula>$T26</formula>
    </cfRule>
  </conditionalFormatting>
  <conditionalFormatting sqref="AF28">
    <cfRule type="cellIs" priority="657" dxfId="1000" operator="lessThanOrEqual" stopIfTrue="1">
      <formula>$T28</formula>
    </cfRule>
  </conditionalFormatting>
  <conditionalFormatting sqref="AE28">
    <cfRule type="cellIs" priority="656" dxfId="1000" operator="lessThanOrEqual" stopIfTrue="1">
      <formula>$T28</formula>
    </cfRule>
  </conditionalFormatting>
  <conditionalFormatting sqref="AF30">
    <cfRule type="cellIs" priority="655" dxfId="1000" operator="lessThanOrEqual" stopIfTrue="1">
      <formula>$T30</formula>
    </cfRule>
  </conditionalFormatting>
  <conditionalFormatting sqref="AE30">
    <cfRule type="cellIs" priority="654" dxfId="1000" operator="lessThanOrEqual" stopIfTrue="1">
      <formula>$T30</formula>
    </cfRule>
  </conditionalFormatting>
  <conditionalFormatting sqref="AF32">
    <cfRule type="cellIs" priority="653" dxfId="1000" operator="lessThanOrEqual" stopIfTrue="1">
      <formula>$T32</formula>
    </cfRule>
  </conditionalFormatting>
  <conditionalFormatting sqref="AE32">
    <cfRule type="cellIs" priority="652" dxfId="1000" operator="lessThanOrEqual" stopIfTrue="1">
      <formula>$T32</formula>
    </cfRule>
  </conditionalFormatting>
  <conditionalFormatting sqref="AF34">
    <cfRule type="cellIs" priority="651" dxfId="1000" operator="lessThanOrEqual" stopIfTrue="1">
      <formula>$T34</formula>
    </cfRule>
  </conditionalFormatting>
  <conditionalFormatting sqref="AE34">
    <cfRule type="cellIs" priority="650" dxfId="1000" operator="lessThanOrEqual" stopIfTrue="1">
      <formula>$T34</formula>
    </cfRule>
  </conditionalFormatting>
  <conditionalFormatting sqref="AF36">
    <cfRule type="cellIs" priority="649" dxfId="1000" operator="lessThanOrEqual" stopIfTrue="1">
      <formula>$T36</formula>
    </cfRule>
  </conditionalFormatting>
  <conditionalFormatting sqref="AE36">
    <cfRule type="cellIs" priority="648" dxfId="1000" operator="lessThanOrEqual" stopIfTrue="1">
      <formula>$T36</formula>
    </cfRule>
  </conditionalFormatting>
  <conditionalFormatting sqref="AF38">
    <cfRule type="cellIs" priority="647" dxfId="1000" operator="lessThanOrEqual" stopIfTrue="1">
      <formula>$T38</formula>
    </cfRule>
  </conditionalFormatting>
  <conditionalFormatting sqref="AE38">
    <cfRule type="cellIs" priority="646" dxfId="1000" operator="lessThanOrEqual" stopIfTrue="1">
      <formula>$T38</formula>
    </cfRule>
  </conditionalFormatting>
  <conditionalFormatting sqref="AF40">
    <cfRule type="cellIs" priority="645" dxfId="1000" operator="lessThanOrEqual" stopIfTrue="1">
      <formula>$T40</formula>
    </cfRule>
  </conditionalFormatting>
  <conditionalFormatting sqref="AE40">
    <cfRule type="cellIs" priority="644" dxfId="1000" operator="lessThanOrEqual" stopIfTrue="1">
      <formula>$T40</formula>
    </cfRule>
  </conditionalFormatting>
  <conditionalFormatting sqref="AF42">
    <cfRule type="cellIs" priority="643" dxfId="1000" operator="lessThanOrEqual" stopIfTrue="1">
      <formula>$T42</formula>
    </cfRule>
  </conditionalFormatting>
  <conditionalFormatting sqref="AE42">
    <cfRule type="cellIs" priority="642" dxfId="1000" operator="lessThanOrEqual" stopIfTrue="1">
      <formula>$T42</formula>
    </cfRule>
  </conditionalFormatting>
  <conditionalFormatting sqref="AF44">
    <cfRule type="cellIs" priority="641" dxfId="1000" operator="lessThanOrEqual" stopIfTrue="1">
      <formula>$T44</formula>
    </cfRule>
  </conditionalFormatting>
  <conditionalFormatting sqref="AE44">
    <cfRule type="cellIs" priority="640" dxfId="1000" operator="lessThanOrEqual" stopIfTrue="1">
      <formula>$T44</formula>
    </cfRule>
  </conditionalFormatting>
  <conditionalFormatting sqref="AF46">
    <cfRule type="cellIs" priority="639" dxfId="1000" operator="lessThanOrEqual" stopIfTrue="1">
      <formula>$T46</formula>
    </cfRule>
  </conditionalFormatting>
  <conditionalFormatting sqref="AE46">
    <cfRule type="cellIs" priority="638" dxfId="1000" operator="lessThanOrEqual" stopIfTrue="1">
      <formula>$T46</formula>
    </cfRule>
  </conditionalFormatting>
  <conditionalFormatting sqref="AF48">
    <cfRule type="cellIs" priority="637" dxfId="1000" operator="lessThanOrEqual" stopIfTrue="1">
      <formula>$T48</formula>
    </cfRule>
  </conditionalFormatting>
  <conditionalFormatting sqref="AE48">
    <cfRule type="cellIs" priority="636" dxfId="1000" operator="lessThanOrEqual" stopIfTrue="1">
      <formula>$T48</formula>
    </cfRule>
  </conditionalFormatting>
  <conditionalFormatting sqref="AF50">
    <cfRule type="cellIs" priority="635" dxfId="1000" operator="lessThanOrEqual" stopIfTrue="1">
      <formula>$T50</formula>
    </cfRule>
  </conditionalFormatting>
  <conditionalFormatting sqref="AE50">
    <cfRule type="cellIs" priority="634" dxfId="1000" operator="lessThanOrEqual" stopIfTrue="1">
      <formula>$T50</formula>
    </cfRule>
  </conditionalFormatting>
  <conditionalFormatting sqref="AF52">
    <cfRule type="cellIs" priority="633" dxfId="1000" operator="lessThanOrEqual" stopIfTrue="1">
      <formula>$T52</formula>
    </cfRule>
  </conditionalFormatting>
  <conditionalFormatting sqref="AE52">
    <cfRule type="cellIs" priority="632" dxfId="1000" operator="lessThanOrEqual" stopIfTrue="1">
      <formula>$T52</formula>
    </cfRule>
  </conditionalFormatting>
  <conditionalFormatting sqref="AF54">
    <cfRule type="cellIs" priority="631" dxfId="1000" operator="lessThanOrEqual" stopIfTrue="1">
      <formula>$T54</formula>
    </cfRule>
  </conditionalFormatting>
  <conditionalFormatting sqref="AE54">
    <cfRule type="cellIs" priority="630" dxfId="1000" operator="lessThanOrEqual" stopIfTrue="1">
      <formula>$T54</formula>
    </cfRule>
  </conditionalFormatting>
  <conditionalFormatting sqref="AF56">
    <cfRule type="cellIs" priority="629" dxfId="1000" operator="lessThanOrEqual" stopIfTrue="1">
      <formula>$T56</formula>
    </cfRule>
  </conditionalFormatting>
  <conditionalFormatting sqref="AE56">
    <cfRule type="cellIs" priority="628" dxfId="1000" operator="lessThanOrEqual" stopIfTrue="1">
      <formula>$T56</formula>
    </cfRule>
  </conditionalFormatting>
  <conditionalFormatting sqref="AF58">
    <cfRule type="cellIs" priority="627" dxfId="1000" operator="lessThanOrEqual" stopIfTrue="1">
      <formula>$T58</formula>
    </cfRule>
  </conditionalFormatting>
  <conditionalFormatting sqref="AE58">
    <cfRule type="cellIs" priority="626" dxfId="1000" operator="lessThanOrEqual" stopIfTrue="1">
      <formula>$T58</formula>
    </cfRule>
  </conditionalFormatting>
  <conditionalFormatting sqref="AF60">
    <cfRule type="cellIs" priority="625" dxfId="1000" operator="lessThanOrEqual" stopIfTrue="1">
      <formula>$T60</formula>
    </cfRule>
  </conditionalFormatting>
  <conditionalFormatting sqref="AE60">
    <cfRule type="cellIs" priority="624" dxfId="1000" operator="lessThanOrEqual" stopIfTrue="1">
      <formula>$T60</formula>
    </cfRule>
  </conditionalFormatting>
  <conditionalFormatting sqref="AF62">
    <cfRule type="cellIs" priority="623" dxfId="1000" operator="lessThanOrEqual" stopIfTrue="1">
      <formula>$T62</formula>
    </cfRule>
  </conditionalFormatting>
  <conditionalFormatting sqref="AE62">
    <cfRule type="cellIs" priority="622" dxfId="1000" operator="lessThanOrEqual" stopIfTrue="1">
      <formula>$T62</formula>
    </cfRule>
  </conditionalFormatting>
  <conditionalFormatting sqref="AF64">
    <cfRule type="cellIs" priority="621" dxfId="1000" operator="lessThanOrEqual" stopIfTrue="1">
      <formula>$T64</formula>
    </cfRule>
  </conditionalFormatting>
  <conditionalFormatting sqref="AE64">
    <cfRule type="cellIs" priority="620" dxfId="1000" operator="lessThanOrEqual" stopIfTrue="1">
      <formula>$T64</formula>
    </cfRule>
  </conditionalFormatting>
  <conditionalFormatting sqref="AF66">
    <cfRule type="cellIs" priority="619" dxfId="1000" operator="lessThanOrEqual" stopIfTrue="1">
      <formula>$T66</formula>
    </cfRule>
  </conditionalFormatting>
  <conditionalFormatting sqref="AE66">
    <cfRule type="cellIs" priority="618" dxfId="1000" operator="lessThanOrEqual" stopIfTrue="1">
      <formula>$T66</formula>
    </cfRule>
  </conditionalFormatting>
  <conditionalFormatting sqref="AF68">
    <cfRule type="cellIs" priority="617" dxfId="1000" operator="lessThanOrEqual" stopIfTrue="1">
      <formula>$T68</formula>
    </cfRule>
  </conditionalFormatting>
  <conditionalFormatting sqref="AE68">
    <cfRule type="cellIs" priority="616" dxfId="1000" operator="lessThanOrEqual" stopIfTrue="1">
      <formula>$T68</formula>
    </cfRule>
  </conditionalFormatting>
  <conditionalFormatting sqref="AF70">
    <cfRule type="cellIs" priority="615" dxfId="1000" operator="lessThanOrEqual" stopIfTrue="1">
      <formula>$T70</formula>
    </cfRule>
  </conditionalFormatting>
  <conditionalFormatting sqref="AE70">
    <cfRule type="cellIs" priority="614" dxfId="1000" operator="lessThanOrEqual" stopIfTrue="1">
      <formula>$T70</formula>
    </cfRule>
  </conditionalFormatting>
  <conditionalFormatting sqref="AF72">
    <cfRule type="cellIs" priority="613" dxfId="1000" operator="lessThanOrEqual" stopIfTrue="1">
      <formula>$T72</formula>
    </cfRule>
  </conditionalFormatting>
  <conditionalFormatting sqref="AE72">
    <cfRule type="cellIs" priority="612" dxfId="1000" operator="lessThanOrEqual" stopIfTrue="1">
      <formula>$T72</formula>
    </cfRule>
  </conditionalFormatting>
  <conditionalFormatting sqref="U15:V15">
    <cfRule type="cellIs" priority="611" dxfId="1000" operator="lessThanOrEqual" stopIfTrue="1">
      <formula>$T15</formula>
    </cfRule>
  </conditionalFormatting>
  <conditionalFormatting sqref="W17 Y17:Z17 AB17:AC17">
    <cfRule type="cellIs" priority="610" dxfId="1000" operator="lessThanOrEqual" stopIfTrue="1">
      <formula>$T17</formula>
    </cfRule>
  </conditionalFormatting>
  <conditionalFormatting sqref="X17">
    <cfRule type="cellIs" priority="609" dxfId="1000" operator="lessThanOrEqual" stopIfTrue="1">
      <formula>$T17</formula>
    </cfRule>
  </conditionalFormatting>
  <conditionalFormatting sqref="AA17">
    <cfRule type="cellIs" priority="608" dxfId="1000" operator="lessThanOrEqual" stopIfTrue="1">
      <formula>$T17</formula>
    </cfRule>
  </conditionalFormatting>
  <conditionalFormatting sqref="AD17">
    <cfRule type="cellIs" priority="607" dxfId="1000" operator="lessThanOrEqual" stopIfTrue="1">
      <formula>$T17</formula>
    </cfRule>
  </conditionalFormatting>
  <conditionalFormatting sqref="AE17:AF17">
    <cfRule type="cellIs" priority="605" dxfId="1000" operator="lessThanOrEqual" stopIfTrue="1">
      <formula>$T17</formula>
    </cfRule>
  </conditionalFormatting>
  <conditionalFormatting sqref="U17:V17">
    <cfRule type="cellIs" priority="604" dxfId="1000" operator="lessThanOrEqual" stopIfTrue="1">
      <formula>$T17</formula>
    </cfRule>
  </conditionalFormatting>
  <conditionalFormatting sqref="W19 Y19:Z19 AB19:AC19">
    <cfRule type="cellIs" priority="603" dxfId="1000" operator="lessThanOrEqual" stopIfTrue="1">
      <formula>$T19</formula>
    </cfRule>
  </conditionalFormatting>
  <conditionalFormatting sqref="X19">
    <cfRule type="cellIs" priority="602" dxfId="1000" operator="lessThanOrEqual" stopIfTrue="1">
      <formula>$T19</formula>
    </cfRule>
  </conditionalFormatting>
  <conditionalFormatting sqref="AA19">
    <cfRule type="cellIs" priority="601" dxfId="1000" operator="lessThanOrEqual" stopIfTrue="1">
      <formula>$T19</formula>
    </cfRule>
  </conditionalFormatting>
  <conditionalFormatting sqref="AD19">
    <cfRule type="cellIs" priority="600" dxfId="1000" operator="lessThanOrEqual" stopIfTrue="1">
      <formula>$T19</formula>
    </cfRule>
  </conditionalFormatting>
  <conditionalFormatting sqref="U19:V19">
    <cfRule type="cellIs" priority="599" dxfId="1000" operator="lessThanOrEqual" stopIfTrue="1">
      <formula>$T19</formula>
    </cfRule>
  </conditionalFormatting>
  <conditionalFormatting sqref="W21 Y21:Z21 AB21:AC21">
    <cfRule type="cellIs" priority="598" dxfId="1000" operator="lessThanOrEqual" stopIfTrue="1">
      <formula>$T21</formula>
    </cfRule>
  </conditionalFormatting>
  <conditionalFormatting sqref="X21">
    <cfRule type="cellIs" priority="597" dxfId="1000" operator="lessThanOrEqual" stopIfTrue="1">
      <formula>$T21</formula>
    </cfRule>
  </conditionalFormatting>
  <conditionalFormatting sqref="AA21">
    <cfRule type="cellIs" priority="596" dxfId="1000" operator="lessThanOrEqual" stopIfTrue="1">
      <formula>$T21</formula>
    </cfRule>
  </conditionalFormatting>
  <conditionalFormatting sqref="AD21">
    <cfRule type="cellIs" priority="595" dxfId="1000" operator="lessThanOrEqual" stopIfTrue="1">
      <formula>$T21</formula>
    </cfRule>
  </conditionalFormatting>
  <conditionalFormatting sqref="U21:V21">
    <cfRule type="cellIs" priority="594" dxfId="1000" operator="lessThanOrEqual" stopIfTrue="1">
      <formula>$T21</formula>
    </cfRule>
  </conditionalFormatting>
  <conditionalFormatting sqref="W23 Y23:Z23 AB23:AC23">
    <cfRule type="cellIs" priority="593" dxfId="1000" operator="lessThanOrEqual" stopIfTrue="1">
      <formula>$T23</formula>
    </cfRule>
  </conditionalFormatting>
  <conditionalFormatting sqref="X23">
    <cfRule type="cellIs" priority="592" dxfId="1000" operator="lessThanOrEqual" stopIfTrue="1">
      <formula>$T23</formula>
    </cfRule>
  </conditionalFormatting>
  <conditionalFormatting sqref="AA23">
    <cfRule type="cellIs" priority="591" dxfId="1000" operator="lessThanOrEqual" stopIfTrue="1">
      <formula>$T23</formula>
    </cfRule>
  </conditionalFormatting>
  <conditionalFormatting sqref="AD23">
    <cfRule type="cellIs" priority="590" dxfId="1000" operator="lessThanOrEqual" stopIfTrue="1">
      <formula>$T23</formula>
    </cfRule>
  </conditionalFormatting>
  <conditionalFormatting sqref="U23:V23">
    <cfRule type="cellIs" priority="589" dxfId="1000" operator="lessThanOrEqual" stopIfTrue="1">
      <formula>$T23</formula>
    </cfRule>
  </conditionalFormatting>
  <conditionalFormatting sqref="W25 Y25:Z25 AB25:AC25">
    <cfRule type="cellIs" priority="588" dxfId="1000" operator="lessThanOrEqual" stopIfTrue="1">
      <formula>$T25</formula>
    </cfRule>
  </conditionalFormatting>
  <conditionalFormatting sqref="X25">
    <cfRule type="cellIs" priority="587" dxfId="1000" operator="lessThanOrEqual" stopIfTrue="1">
      <formula>$T25</formula>
    </cfRule>
  </conditionalFormatting>
  <conditionalFormatting sqref="AA25">
    <cfRule type="cellIs" priority="586" dxfId="1000" operator="lessThanOrEqual" stopIfTrue="1">
      <formula>$T25</formula>
    </cfRule>
  </conditionalFormatting>
  <conditionalFormatting sqref="AD25">
    <cfRule type="cellIs" priority="585" dxfId="1000" operator="lessThanOrEqual" stopIfTrue="1">
      <formula>$T25</formula>
    </cfRule>
  </conditionalFormatting>
  <conditionalFormatting sqref="U25:V25">
    <cfRule type="cellIs" priority="584" dxfId="1000" operator="lessThanOrEqual" stopIfTrue="1">
      <formula>$T25</formula>
    </cfRule>
  </conditionalFormatting>
  <conditionalFormatting sqref="W27 Y27:Z27 AB27:AC27">
    <cfRule type="cellIs" priority="583" dxfId="1000" operator="lessThanOrEqual" stopIfTrue="1">
      <formula>$T27</formula>
    </cfRule>
  </conditionalFormatting>
  <conditionalFormatting sqref="X27">
    <cfRule type="cellIs" priority="582" dxfId="1000" operator="lessThanOrEqual" stopIfTrue="1">
      <formula>$T27</formula>
    </cfRule>
  </conditionalFormatting>
  <conditionalFormatting sqref="AA27">
    <cfRule type="cellIs" priority="581" dxfId="1000" operator="lessThanOrEqual" stopIfTrue="1">
      <formula>$T27</formula>
    </cfRule>
  </conditionalFormatting>
  <conditionalFormatting sqref="AD27">
    <cfRule type="cellIs" priority="580" dxfId="1000" operator="lessThanOrEqual" stopIfTrue="1">
      <formula>$T27</formula>
    </cfRule>
  </conditionalFormatting>
  <conditionalFormatting sqref="V27">
    <cfRule type="cellIs" priority="579" dxfId="1000" operator="lessThanOrEqual" stopIfTrue="1">
      <formula>$T27</formula>
    </cfRule>
  </conditionalFormatting>
  <conditionalFormatting sqref="W29 Y29:Z29 AB29:AC29">
    <cfRule type="cellIs" priority="578" dxfId="1000" operator="lessThanOrEqual" stopIfTrue="1">
      <formula>$T29</formula>
    </cfRule>
  </conditionalFormatting>
  <conditionalFormatting sqref="X29">
    <cfRule type="cellIs" priority="577" dxfId="1000" operator="lessThanOrEqual" stopIfTrue="1">
      <formula>$T29</formula>
    </cfRule>
  </conditionalFormatting>
  <conditionalFormatting sqref="AA29">
    <cfRule type="cellIs" priority="576" dxfId="1000" operator="lessThanOrEqual" stopIfTrue="1">
      <formula>$T29</formula>
    </cfRule>
  </conditionalFormatting>
  <conditionalFormatting sqref="AD29">
    <cfRule type="cellIs" priority="575" dxfId="1000" operator="lessThanOrEqual" stopIfTrue="1">
      <formula>$T29</formula>
    </cfRule>
  </conditionalFormatting>
  <conditionalFormatting sqref="U29:V29">
    <cfRule type="cellIs" priority="574" dxfId="1000" operator="lessThanOrEqual" stopIfTrue="1">
      <formula>$T29</formula>
    </cfRule>
  </conditionalFormatting>
  <conditionalFormatting sqref="Z31 AB31:AC31">
    <cfRule type="cellIs" priority="573" dxfId="1000" operator="lessThanOrEqual" stopIfTrue="1">
      <formula>$T31</formula>
    </cfRule>
  </conditionalFormatting>
  <conditionalFormatting sqref="X31">
    <cfRule type="cellIs" priority="572" dxfId="1000" operator="lessThanOrEqual" stopIfTrue="1">
      <formula>$T31</formula>
    </cfRule>
  </conditionalFormatting>
  <conditionalFormatting sqref="AD31">
    <cfRule type="cellIs" priority="571" dxfId="1000" operator="lessThanOrEqual" stopIfTrue="1">
      <formula>$T31</formula>
    </cfRule>
  </conditionalFormatting>
  <conditionalFormatting sqref="U31:V31">
    <cfRule type="cellIs" priority="570" dxfId="1000" operator="lessThanOrEqual" stopIfTrue="1">
      <formula>$T31</formula>
    </cfRule>
  </conditionalFormatting>
  <conditionalFormatting sqref="W33 Y33:Z33 AB33:AC33">
    <cfRule type="cellIs" priority="569" dxfId="1000" operator="lessThanOrEqual" stopIfTrue="1">
      <formula>$T33</formula>
    </cfRule>
  </conditionalFormatting>
  <conditionalFormatting sqref="X33">
    <cfRule type="cellIs" priority="568" dxfId="1000" operator="lessThanOrEqual" stopIfTrue="1">
      <formula>$T33</formula>
    </cfRule>
  </conditionalFormatting>
  <conditionalFormatting sqref="AA33">
    <cfRule type="cellIs" priority="567" dxfId="1000" operator="lessThanOrEqual" stopIfTrue="1">
      <formula>$T33</formula>
    </cfRule>
  </conditionalFormatting>
  <conditionalFormatting sqref="AD33">
    <cfRule type="cellIs" priority="566" dxfId="1000" operator="lessThanOrEqual" stopIfTrue="1">
      <formula>$T33</formula>
    </cfRule>
  </conditionalFormatting>
  <conditionalFormatting sqref="U33:V33">
    <cfRule type="cellIs" priority="565" dxfId="1000" operator="lessThanOrEqual" stopIfTrue="1">
      <formula>$T33</formula>
    </cfRule>
  </conditionalFormatting>
  <conditionalFormatting sqref="W35 Y35:Z35 AB35:AC35">
    <cfRule type="cellIs" priority="564" dxfId="1000" operator="lessThanOrEqual" stopIfTrue="1">
      <formula>$T35</formula>
    </cfRule>
  </conditionalFormatting>
  <conditionalFormatting sqref="X35">
    <cfRule type="cellIs" priority="563" dxfId="1000" operator="lessThanOrEqual" stopIfTrue="1">
      <formula>$T35</formula>
    </cfRule>
  </conditionalFormatting>
  <conditionalFormatting sqref="AA35">
    <cfRule type="cellIs" priority="562" dxfId="1000" operator="lessThanOrEqual" stopIfTrue="1">
      <formula>$T35</formula>
    </cfRule>
  </conditionalFormatting>
  <conditionalFormatting sqref="AD35">
    <cfRule type="cellIs" priority="561" dxfId="1000" operator="lessThanOrEqual" stopIfTrue="1">
      <formula>$T35</formula>
    </cfRule>
  </conditionalFormatting>
  <conditionalFormatting sqref="U35:V35">
    <cfRule type="cellIs" priority="560" dxfId="1000" operator="lessThanOrEqual" stopIfTrue="1">
      <formula>$T35</formula>
    </cfRule>
  </conditionalFormatting>
  <conditionalFormatting sqref="W37 Y37:Z37 AB37:AC37">
    <cfRule type="cellIs" priority="559" dxfId="1000" operator="lessThanOrEqual" stopIfTrue="1">
      <formula>$T37</formula>
    </cfRule>
  </conditionalFormatting>
  <conditionalFormatting sqref="X37">
    <cfRule type="cellIs" priority="558" dxfId="1000" operator="lessThanOrEqual" stopIfTrue="1">
      <formula>$T37</formula>
    </cfRule>
  </conditionalFormatting>
  <conditionalFormatting sqref="AA37">
    <cfRule type="cellIs" priority="557" dxfId="1000" operator="lessThanOrEqual" stopIfTrue="1">
      <formula>$T37</formula>
    </cfRule>
  </conditionalFormatting>
  <conditionalFormatting sqref="AD37">
    <cfRule type="cellIs" priority="556" dxfId="1000" operator="lessThanOrEqual" stopIfTrue="1">
      <formula>$T37</formula>
    </cfRule>
  </conditionalFormatting>
  <conditionalFormatting sqref="U37:V37">
    <cfRule type="cellIs" priority="555" dxfId="1000" operator="lessThanOrEqual" stopIfTrue="1">
      <formula>$T37</formula>
    </cfRule>
  </conditionalFormatting>
  <conditionalFormatting sqref="W39 Y39:Z39 AB39:AC39">
    <cfRule type="cellIs" priority="554" dxfId="1000" operator="lessThanOrEqual" stopIfTrue="1">
      <formula>$T39</formula>
    </cfRule>
  </conditionalFormatting>
  <conditionalFormatting sqref="X39">
    <cfRule type="cellIs" priority="553" dxfId="1000" operator="lessThanOrEqual" stopIfTrue="1">
      <formula>$T39</formula>
    </cfRule>
  </conditionalFormatting>
  <conditionalFormatting sqref="AA39">
    <cfRule type="cellIs" priority="552" dxfId="1000" operator="lessThanOrEqual" stopIfTrue="1">
      <formula>$T39</formula>
    </cfRule>
  </conditionalFormatting>
  <conditionalFormatting sqref="AD39">
    <cfRule type="cellIs" priority="551" dxfId="1000" operator="lessThanOrEqual" stopIfTrue="1">
      <formula>$T39</formula>
    </cfRule>
  </conditionalFormatting>
  <conditionalFormatting sqref="V39">
    <cfRule type="cellIs" priority="550" dxfId="1000" operator="lessThanOrEqual" stopIfTrue="1">
      <formula>$T39</formula>
    </cfRule>
  </conditionalFormatting>
  <conditionalFormatting sqref="W41 Y41:Z41 AB41:AC41">
    <cfRule type="cellIs" priority="549" dxfId="1000" operator="lessThanOrEqual" stopIfTrue="1">
      <formula>$T41</formula>
    </cfRule>
  </conditionalFormatting>
  <conditionalFormatting sqref="X41">
    <cfRule type="cellIs" priority="548" dxfId="1000" operator="lessThanOrEqual" stopIfTrue="1">
      <formula>$T41</formula>
    </cfRule>
  </conditionalFormatting>
  <conditionalFormatting sqref="AA41">
    <cfRule type="cellIs" priority="547" dxfId="1000" operator="lessThanOrEqual" stopIfTrue="1">
      <formula>$T41</formula>
    </cfRule>
  </conditionalFormatting>
  <conditionalFormatting sqref="AD41">
    <cfRule type="cellIs" priority="546" dxfId="1000" operator="lessThanOrEqual" stopIfTrue="1">
      <formula>$T41</formula>
    </cfRule>
  </conditionalFormatting>
  <conditionalFormatting sqref="U41">
    <cfRule type="cellIs" priority="545" dxfId="1000" operator="lessThanOrEqual" stopIfTrue="1">
      <formula>$T41</formula>
    </cfRule>
  </conditionalFormatting>
  <conditionalFormatting sqref="W43 Y43:Z43 AB43:AC43">
    <cfRule type="cellIs" priority="544" dxfId="1000" operator="lessThanOrEqual" stopIfTrue="1">
      <formula>$T43</formula>
    </cfRule>
  </conditionalFormatting>
  <conditionalFormatting sqref="X43">
    <cfRule type="cellIs" priority="543" dxfId="1000" operator="lessThanOrEqual" stopIfTrue="1">
      <formula>$T43</formula>
    </cfRule>
  </conditionalFormatting>
  <conditionalFormatting sqref="AA43">
    <cfRule type="cellIs" priority="542" dxfId="1000" operator="lessThanOrEqual" stopIfTrue="1">
      <formula>$T43</formula>
    </cfRule>
  </conditionalFormatting>
  <conditionalFormatting sqref="AD43">
    <cfRule type="cellIs" priority="541" dxfId="1000" operator="lessThanOrEqual" stopIfTrue="1">
      <formula>$T43</formula>
    </cfRule>
  </conditionalFormatting>
  <conditionalFormatting sqref="U43:V43">
    <cfRule type="cellIs" priority="540" dxfId="1000" operator="lessThanOrEqual" stopIfTrue="1">
      <formula>$T43</formula>
    </cfRule>
  </conditionalFormatting>
  <conditionalFormatting sqref="W45 Y45:Z45 AB45:AC45">
    <cfRule type="cellIs" priority="539" dxfId="1000" operator="lessThanOrEqual" stopIfTrue="1">
      <formula>$T45</formula>
    </cfRule>
  </conditionalFormatting>
  <conditionalFormatting sqref="X45">
    <cfRule type="cellIs" priority="538" dxfId="1000" operator="lessThanOrEqual" stopIfTrue="1">
      <formula>$T45</formula>
    </cfRule>
  </conditionalFormatting>
  <conditionalFormatting sqref="AA45">
    <cfRule type="cellIs" priority="537" dxfId="1000" operator="lessThanOrEqual" stopIfTrue="1">
      <formula>$T45</formula>
    </cfRule>
  </conditionalFormatting>
  <conditionalFormatting sqref="AD45">
    <cfRule type="cellIs" priority="536" dxfId="1000" operator="lessThanOrEqual" stopIfTrue="1">
      <formula>$T45</formula>
    </cfRule>
  </conditionalFormatting>
  <conditionalFormatting sqref="U45:V45">
    <cfRule type="cellIs" priority="535" dxfId="1000" operator="lessThanOrEqual" stopIfTrue="1">
      <formula>$T45</formula>
    </cfRule>
  </conditionalFormatting>
  <conditionalFormatting sqref="W47 Y47:Z47 AB47:AC47">
    <cfRule type="cellIs" priority="534" dxfId="1000" operator="lessThanOrEqual" stopIfTrue="1">
      <formula>$T47</formula>
    </cfRule>
  </conditionalFormatting>
  <conditionalFormatting sqref="X47">
    <cfRule type="cellIs" priority="533" dxfId="1000" operator="lessThanOrEqual" stopIfTrue="1">
      <formula>$T47</formula>
    </cfRule>
  </conditionalFormatting>
  <conditionalFormatting sqref="AA47">
    <cfRule type="cellIs" priority="532" dxfId="1000" operator="lessThanOrEqual" stopIfTrue="1">
      <formula>$T47</formula>
    </cfRule>
  </conditionalFormatting>
  <conditionalFormatting sqref="AD47">
    <cfRule type="cellIs" priority="531" dxfId="1000" operator="lessThanOrEqual" stopIfTrue="1">
      <formula>$T47</formula>
    </cfRule>
  </conditionalFormatting>
  <conditionalFormatting sqref="U47:V47">
    <cfRule type="cellIs" priority="530" dxfId="1000" operator="lessThanOrEqual" stopIfTrue="1">
      <formula>$T47</formula>
    </cfRule>
  </conditionalFormatting>
  <conditionalFormatting sqref="Z49 AB49:AC49">
    <cfRule type="cellIs" priority="529" dxfId="1000" operator="lessThanOrEqual" stopIfTrue="1">
      <formula>$T49</formula>
    </cfRule>
  </conditionalFormatting>
  <conditionalFormatting sqref="X49">
    <cfRule type="cellIs" priority="528" dxfId="1000" operator="lessThanOrEqual" stopIfTrue="1">
      <formula>$T49</formula>
    </cfRule>
  </conditionalFormatting>
  <conditionalFormatting sqref="AD49">
    <cfRule type="cellIs" priority="527" dxfId="1000" operator="lessThanOrEqual" stopIfTrue="1">
      <formula>$T49</formula>
    </cfRule>
  </conditionalFormatting>
  <conditionalFormatting sqref="V49">
    <cfRule type="cellIs" priority="526" dxfId="1000" operator="lessThanOrEqual" stopIfTrue="1">
      <formula>$T49</formula>
    </cfRule>
  </conditionalFormatting>
  <conditionalFormatting sqref="W51 Y51:Z51 AB51:AC51">
    <cfRule type="cellIs" priority="525" dxfId="1000" operator="lessThanOrEqual" stopIfTrue="1">
      <formula>$T51</formula>
    </cfRule>
  </conditionalFormatting>
  <conditionalFormatting sqref="X51">
    <cfRule type="cellIs" priority="524" dxfId="1000" operator="lessThanOrEqual" stopIfTrue="1">
      <formula>$T51</formula>
    </cfRule>
  </conditionalFormatting>
  <conditionalFormatting sqref="AA51">
    <cfRule type="cellIs" priority="523" dxfId="1000" operator="lessThanOrEqual" stopIfTrue="1">
      <formula>$T51</formula>
    </cfRule>
  </conditionalFormatting>
  <conditionalFormatting sqref="AD51">
    <cfRule type="cellIs" priority="522" dxfId="1000" operator="lessThanOrEqual" stopIfTrue="1">
      <formula>$T51</formula>
    </cfRule>
  </conditionalFormatting>
  <conditionalFormatting sqref="V51">
    <cfRule type="cellIs" priority="521" dxfId="1000" operator="lessThanOrEqual" stopIfTrue="1">
      <formula>$T51</formula>
    </cfRule>
  </conditionalFormatting>
  <conditionalFormatting sqref="W53 Y53:Z53 AB53:AC53">
    <cfRule type="cellIs" priority="520" dxfId="1000" operator="lessThanOrEqual" stopIfTrue="1">
      <formula>$T53</formula>
    </cfRule>
  </conditionalFormatting>
  <conditionalFormatting sqref="X53">
    <cfRule type="cellIs" priority="519" dxfId="1000" operator="lessThanOrEqual" stopIfTrue="1">
      <formula>$T53</formula>
    </cfRule>
  </conditionalFormatting>
  <conditionalFormatting sqref="AA53">
    <cfRule type="cellIs" priority="518" dxfId="1000" operator="lessThanOrEqual" stopIfTrue="1">
      <formula>$T53</formula>
    </cfRule>
  </conditionalFormatting>
  <conditionalFormatting sqref="AD53">
    <cfRule type="cellIs" priority="517" dxfId="1000" operator="lessThanOrEqual" stopIfTrue="1">
      <formula>$T53</formula>
    </cfRule>
  </conditionalFormatting>
  <conditionalFormatting sqref="V53">
    <cfRule type="cellIs" priority="516" dxfId="1000" operator="lessThanOrEqual" stopIfTrue="1">
      <formula>$T53</formula>
    </cfRule>
  </conditionalFormatting>
  <conditionalFormatting sqref="W55 Y55:Z55 AB55:AC55">
    <cfRule type="cellIs" priority="515" dxfId="1000" operator="lessThanOrEqual" stopIfTrue="1">
      <formula>$T55</formula>
    </cfRule>
  </conditionalFormatting>
  <conditionalFormatting sqref="X55">
    <cfRule type="cellIs" priority="514" dxfId="1000" operator="lessThanOrEqual" stopIfTrue="1">
      <formula>$T55</formula>
    </cfRule>
  </conditionalFormatting>
  <conditionalFormatting sqref="AA55">
    <cfRule type="cellIs" priority="513" dxfId="1000" operator="lessThanOrEqual" stopIfTrue="1">
      <formula>$T55</formula>
    </cfRule>
  </conditionalFormatting>
  <conditionalFormatting sqref="AD55">
    <cfRule type="cellIs" priority="512" dxfId="1000" operator="lessThanOrEqual" stopIfTrue="1">
      <formula>$T55</formula>
    </cfRule>
  </conditionalFormatting>
  <conditionalFormatting sqref="V55">
    <cfRule type="cellIs" priority="511" dxfId="1000" operator="lessThanOrEqual" stopIfTrue="1">
      <formula>$T55</formula>
    </cfRule>
  </conditionalFormatting>
  <conditionalFormatting sqref="W57 AB57:AC57 Y57:Z57">
    <cfRule type="cellIs" priority="510" dxfId="1000" operator="lessThanOrEqual" stopIfTrue="1">
      <formula>$T57</formula>
    </cfRule>
  </conditionalFormatting>
  <conditionalFormatting sqref="X57">
    <cfRule type="cellIs" priority="509" dxfId="1000" operator="lessThanOrEqual" stopIfTrue="1">
      <formula>$T57</formula>
    </cfRule>
  </conditionalFormatting>
  <conditionalFormatting sqref="AA57">
    <cfRule type="cellIs" priority="508" dxfId="1000" operator="lessThanOrEqual" stopIfTrue="1">
      <formula>$T57</formula>
    </cfRule>
  </conditionalFormatting>
  <conditionalFormatting sqref="AD57">
    <cfRule type="cellIs" priority="507" dxfId="1000" operator="lessThanOrEqual" stopIfTrue="1">
      <formula>$T57</formula>
    </cfRule>
  </conditionalFormatting>
  <conditionalFormatting sqref="V57">
    <cfRule type="cellIs" priority="506" dxfId="1000" operator="lessThanOrEqual" stopIfTrue="1">
      <formula>$T57</formula>
    </cfRule>
  </conditionalFormatting>
  <conditionalFormatting sqref="W59 Y59:Z59 AB59:AC59">
    <cfRule type="cellIs" priority="505" dxfId="1000" operator="lessThanOrEqual" stopIfTrue="1">
      <formula>$T59</formula>
    </cfRule>
  </conditionalFormatting>
  <conditionalFormatting sqref="X59">
    <cfRule type="cellIs" priority="504" dxfId="1000" operator="lessThanOrEqual" stopIfTrue="1">
      <formula>$T59</formula>
    </cfRule>
  </conditionalFormatting>
  <conditionalFormatting sqref="AA59">
    <cfRule type="cellIs" priority="503" dxfId="1000" operator="lessThanOrEqual" stopIfTrue="1">
      <formula>$T59</formula>
    </cfRule>
  </conditionalFormatting>
  <conditionalFormatting sqref="AD59">
    <cfRule type="cellIs" priority="502" dxfId="1000" operator="lessThanOrEqual" stopIfTrue="1">
      <formula>$T59</formula>
    </cfRule>
  </conditionalFormatting>
  <conditionalFormatting sqref="V59">
    <cfRule type="cellIs" priority="501" dxfId="1000" operator="lessThanOrEqual" stopIfTrue="1">
      <formula>$T59</formula>
    </cfRule>
  </conditionalFormatting>
  <conditionalFormatting sqref="W61 Y61:Z61 AB61:AC61">
    <cfRule type="cellIs" priority="500" dxfId="1000" operator="lessThanOrEqual" stopIfTrue="1">
      <formula>$T61</formula>
    </cfRule>
  </conditionalFormatting>
  <conditionalFormatting sqref="X61">
    <cfRule type="cellIs" priority="499" dxfId="1000" operator="lessThanOrEqual" stopIfTrue="1">
      <formula>$T61</formula>
    </cfRule>
  </conditionalFormatting>
  <conditionalFormatting sqref="AA61">
    <cfRule type="cellIs" priority="498" dxfId="1000" operator="lessThanOrEqual" stopIfTrue="1">
      <formula>$T61</formula>
    </cfRule>
  </conditionalFormatting>
  <conditionalFormatting sqref="AD61">
    <cfRule type="cellIs" priority="497" dxfId="1000" operator="lessThanOrEqual" stopIfTrue="1">
      <formula>$T61</formula>
    </cfRule>
  </conditionalFormatting>
  <conditionalFormatting sqref="V61">
    <cfRule type="cellIs" priority="496" dxfId="1000" operator="lessThanOrEqual" stopIfTrue="1">
      <formula>$T61</formula>
    </cfRule>
  </conditionalFormatting>
  <conditionalFormatting sqref="W63 Y63:Z63 AB63:AC63">
    <cfRule type="cellIs" priority="495" dxfId="1000" operator="lessThanOrEqual" stopIfTrue="1">
      <formula>$T63</formula>
    </cfRule>
  </conditionalFormatting>
  <conditionalFormatting sqref="X63">
    <cfRule type="cellIs" priority="494" dxfId="1000" operator="lessThanOrEqual" stopIfTrue="1">
      <formula>$T63</formula>
    </cfRule>
  </conditionalFormatting>
  <conditionalFormatting sqref="AA63">
    <cfRule type="cellIs" priority="493" dxfId="1000" operator="lessThanOrEqual" stopIfTrue="1">
      <formula>$T63</formula>
    </cfRule>
  </conditionalFormatting>
  <conditionalFormatting sqref="AD63">
    <cfRule type="cellIs" priority="492" dxfId="1000" operator="lessThanOrEqual" stopIfTrue="1">
      <formula>$T63</formula>
    </cfRule>
  </conditionalFormatting>
  <conditionalFormatting sqref="W65 Y65:Z65 AB65:AC65">
    <cfRule type="cellIs" priority="490" dxfId="1000" operator="lessThanOrEqual" stopIfTrue="1">
      <formula>$T65</formula>
    </cfRule>
  </conditionalFormatting>
  <conditionalFormatting sqref="X65">
    <cfRule type="cellIs" priority="489" dxfId="1000" operator="lessThanOrEqual" stopIfTrue="1">
      <formula>$T65</formula>
    </cfRule>
  </conditionalFormatting>
  <conditionalFormatting sqref="AA65">
    <cfRule type="cellIs" priority="488" dxfId="1000" operator="lessThanOrEqual" stopIfTrue="1">
      <formula>$T65</formula>
    </cfRule>
  </conditionalFormatting>
  <conditionalFormatting sqref="AD65">
    <cfRule type="cellIs" priority="487" dxfId="1000" operator="lessThanOrEqual" stopIfTrue="1">
      <formula>$T65</formula>
    </cfRule>
  </conditionalFormatting>
  <conditionalFormatting sqref="V65">
    <cfRule type="cellIs" priority="486" dxfId="1000" operator="lessThanOrEqual" stopIfTrue="1">
      <formula>$T65</formula>
    </cfRule>
  </conditionalFormatting>
  <conditionalFormatting sqref="W67 Y67:Z67 AB67:AC67">
    <cfRule type="cellIs" priority="485" dxfId="1000" operator="lessThanOrEqual" stopIfTrue="1">
      <formula>$T67</formula>
    </cfRule>
  </conditionalFormatting>
  <conditionalFormatting sqref="X67">
    <cfRule type="cellIs" priority="484" dxfId="1000" operator="lessThanOrEqual" stopIfTrue="1">
      <formula>$T67</formula>
    </cfRule>
  </conditionalFormatting>
  <conditionalFormatting sqref="AA67">
    <cfRule type="cellIs" priority="483" dxfId="1000" operator="lessThanOrEqual" stopIfTrue="1">
      <formula>$T67</formula>
    </cfRule>
  </conditionalFormatting>
  <conditionalFormatting sqref="AD67">
    <cfRule type="cellIs" priority="482" dxfId="1000" operator="lessThanOrEqual" stopIfTrue="1">
      <formula>$T67</formula>
    </cfRule>
  </conditionalFormatting>
  <conditionalFormatting sqref="V67">
    <cfRule type="cellIs" priority="481" dxfId="1000" operator="lessThanOrEqual" stopIfTrue="1">
      <formula>$T67</formula>
    </cfRule>
  </conditionalFormatting>
  <conditionalFormatting sqref="W69 Y69:Z69 AB69:AC69">
    <cfRule type="cellIs" priority="480" dxfId="1000" operator="lessThanOrEqual" stopIfTrue="1">
      <formula>$T69</formula>
    </cfRule>
  </conditionalFormatting>
  <conditionalFormatting sqref="X69">
    <cfRule type="cellIs" priority="479" dxfId="1000" operator="lessThanOrEqual" stopIfTrue="1">
      <formula>$T69</formula>
    </cfRule>
  </conditionalFormatting>
  <conditionalFormatting sqref="AA69">
    <cfRule type="cellIs" priority="478" dxfId="1000" operator="lessThanOrEqual" stopIfTrue="1">
      <formula>$T69</formula>
    </cfRule>
  </conditionalFormatting>
  <conditionalFormatting sqref="AD69">
    <cfRule type="cellIs" priority="477" dxfId="1000" operator="lessThanOrEqual" stopIfTrue="1">
      <formula>$T69</formula>
    </cfRule>
  </conditionalFormatting>
  <conditionalFormatting sqref="V69">
    <cfRule type="cellIs" priority="476" dxfId="1000" operator="lessThanOrEqual" stopIfTrue="1">
      <formula>$T69</formula>
    </cfRule>
  </conditionalFormatting>
  <conditionalFormatting sqref="W71 Y71:Z71 AB71:AC71">
    <cfRule type="cellIs" priority="475" dxfId="1000" operator="lessThanOrEqual" stopIfTrue="1">
      <formula>$T71</formula>
    </cfRule>
  </conditionalFormatting>
  <conditionalFormatting sqref="X71">
    <cfRule type="cellIs" priority="474" dxfId="1000" operator="lessThanOrEqual" stopIfTrue="1">
      <formula>$T71</formula>
    </cfRule>
  </conditionalFormatting>
  <conditionalFormatting sqref="AA71">
    <cfRule type="cellIs" priority="473" dxfId="1000" operator="lessThanOrEqual" stopIfTrue="1">
      <formula>$T71</formula>
    </cfRule>
  </conditionalFormatting>
  <conditionalFormatting sqref="AD71">
    <cfRule type="cellIs" priority="472" dxfId="1000" operator="lessThanOrEqual" stopIfTrue="1">
      <formula>$T71</formula>
    </cfRule>
  </conditionalFormatting>
  <conditionalFormatting sqref="V71">
    <cfRule type="cellIs" priority="471" dxfId="1000" operator="lessThanOrEqual" stopIfTrue="1">
      <formula>$T71</formula>
    </cfRule>
  </conditionalFormatting>
  <conditionalFormatting sqref="W73 Y73:Z73 AB73:AC73">
    <cfRule type="cellIs" priority="470" dxfId="1000" operator="lessThanOrEqual" stopIfTrue="1">
      <formula>$T73</formula>
    </cfRule>
  </conditionalFormatting>
  <conditionalFormatting sqref="X73">
    <cfRule type="cellIs" priority="469" dxfId="1000" operator="lessThanOrEqual" stopIfTrue="1">
      <formula>$T73</formula>
    </cfRule>
  </conditionalFormatting>
  <conditionalFormatting sqref="AA73">
    <cfRule type="cellIs" priority="468" dxfId="1000" operator="lessThanOrEqual" stopIfTrue="1">
      <formula>$T73</formula>
    </cfRule>
  </conditionalFormatting>
  <conditionalFormatting sqref="AD73">
    <cfRule type="cellIs" priority="467" dxfId="1000" operator="lessThanOrEqual" stopIfTrue="1">
      <formula>$T73</formula>
    </cfRule>
  </conditionalFormatting>
  <conditionalFormatting sqref="V73">
    <cfRule type="cellIs" priority="466" dxfId="1000" operator="lessThanOrEqual" stopIfTrue="1">
      <formula>$T73</formula>
    </cfRule>
  </conditionalFormatting>
  <conditionalFormatting sqref="AE15:AF15">
    <cfRule type="cellIs" priority="464" dxfId="1000" operator="lessThanOrEqual" stopIfTrue="1">
      <formula>$T15</formula>
    </cfRule>
  </conditionalFormatting>
  <conditionalFormatting sqref="AE19">
    <cfRule type="cellIs" priority="462" dxfId="1000" operator="lessThanOrEqual" stopIfTrue="1">
      <formula>$T19</formula>
    </cfRule>
  </conditionalFormatting>
  <conditionalFormatting sqref="AE21:AF21">
    <cfRule type="cellIs" priority="460" dxfId="1000" operator="lessThanOrEqual" stopIfTrue="1">
      <formula>$T21</formula>
    </cfRule>
  </conditionalFormatting>
  <conditionalFormatting sqref="AE23:AF23">
    <cfRule type="cellIs" priority="458" dxfId="1000" operator="lessThanOrEqual" stopIfTrue="1">
      <formula>$T23</formula>
    </cfRule>
  </conditionalFormatting>
  <conditionalFormatting sqref="AE25:AF25">
    <cfRule type="cellIs" priority="456" dxfId="1000" operator="lessThanOrEqual" stopIfTrue="1">
      <formula>$T25</formula>
    </cfRule>
  </conditionalFormatting>
  <conditionalFormatting sqref="AE27:AF27">
    <cfRule type="cellIs" priority="454" dxfId="1000" operator="lessThanOrEqual" stopIfTrue="1">
      <formula>$T27</formula>
    </cfRule>
  </conditionalFormatting>
  <conditionalFormatting sqref="AE29:AF29">
    <cfRule type="cellIs" priority="452" dxfId="1000" operator="lessThanOrEqual" stopIfTrue="1">
      <formula>$T29</formula>
    </cfRule>
  </conditionalFormatting>
  <conditionalFormatting sqref="AE31">
    <cfRule type="cellIs" priority="450" dxfId="1000" operator="lessThanOrEqual" stopIfTrue="1">
      <formula>$T31</formula>
    </cfRule>
  </conditionalFormatting>
  <conditionalFormatting sqref="AE33:AF33">
    <cfRule type="cellIs" priority="448" dxfId="1000" operator="lessThanOrEqual" stopIfTrue="1">
      <formula>$T33</formula>
    </cfRule>
  </conditionalFormatting>
  <conditionalFormatting sqref="AE37:AF37">
    <cfRule type="cellIs" priority="445" dxfId="1000" operator="lessThanOrEqual" stopIfTrue="1">
      <formula>$T37</formula>
    </cfRule>
  </conditionalFormatting>
  <conditionalFormatting sqref="AE39:AF39">
    <cfRule type="cellIs" priority="443" dxfId="1000" operator="lessThanOrEqual" stopIfTrue="1">
      <formula>$T39</formula>
    </cfRule>
  </conditionalFormatting>
  <conditionalFormatting sqref="AF43">
    <cfRule type="cellIs" priority="441" dxfId="1000" operator="lessThanOrEqual" stopIfTrue="1">
      <formula>$T43</formula>
    </cfRule>
  </conditionalFormatting>
  <conditionalFormatting sqref="AF47">
    <cfRule type="cellIs" priority="440" dxfId="1000" operator="lessThanOrEqual" stopIfTrue="1">
      <formula>$T47</formula>
    </cfRule>
  </conditionalFormatting>
  <conditionalFormatting sqref="AF49">
    <cfRule type="cellIs" priority="439" dxfId="1000" operator="lessThanOrEqual" stopIfTrue="1">
      <formula>$T49</formula>
    </cfRule>
  </conditionalFormatting>
  <conditionalFormatting sqref="AF51">
    <cfRule type="cellIs" priority="438" dxfId="1000" operator="lessThanOrEqual" stopIfTrue="1">
      <formula>$T51</formula>
    </cfRule>
  </conditionalFormatting>
  <conditionalFormatting sqref="AF53">
    <cfRule type="cellIs" priority="437" dxfId="1000" operator="lessThanOrEqual" stopIfTrue="1">
      <formula>$T53</formula>
    </cfRule>
  </conditionalFormatting>
  <conditionalFormatting sqref="AF55">
    <cfRule type="cellIs" priority="436" dxfId="1000" operator="lessThanOrEqual" stopIfTrue="1">
      <formula>$T55</formula>
    </cfRule>
  </conditionalFormatting>
  <conditionalFormatting sqref="AF57">
    <cfRule type="cellIs" priority="435" dxfId="1000" operator="lessThanOrEqual" stopIfTrue="1">
      <formula>$T57</formula>
    </cfRule>
  </conditionalFormatting>
  <conditionalFormatting sqref="AF59">
    <cfRule type="cellIs" priority="434" dxfId="1000" operator="lessThanOrEqual" stopIfTrue="1">
      <formula>$T59</formula>
    </cfRule>
  </conditionalFormatting>
  <conditionalFormatting sqref="AF61">
    <cfRule type="cellIs" priority="433" dxfId="1000" operator="lessThanOrEqual" stopIfTrue="1">
      <formula>$T61</formula>
    </cfRule>
  </conditionalFormatting>
  <conditionalFormatting sqref="AF63">
    <cfRule type="cellIs" priority="432" dxfId="1000" operator="lessThanOrEqual" stopIfTrue="1">
      <formula>$T63</formula>
    </cfRule>
  </conditionalFormatting>
  <conditionalFormatting sqref="AF65">
    <cfRule type="cellIs" priority="431" dxfId="1000" operator="lessThanOrEqual" stopIfTrue="1">
      <formula>$T65</formula>
    </cfRule>
  </conditionalFormatting>
  <conditionalFormatting sqref="AF67">
    <cfRule type="cellIs" priority="429" dxfId="1000" operator="lessThanOrEqual" stopIfTrue="1">
      <formula>$T67</formula>
    </cfRule>
  </conditionalFormatting>
  <conditionalFormatting sqref="AF69">
    <cfRule type="cellIs" priority="428" dxfId="1000" operator="lessThanOrEqual" stopIfTrue="1">
      <formula>$T69</formula>
    </cfRule>
  </conditionalFormatting>
  <conditionalFormatting sqref="AF71">
    <cfRule type="cellIs" priority="427" dxfId="1000" operator="lessThanOrEqual" stopIfTrue="1">
      <formula>$T71</formula>
    </cfRule>
  </conditionalFormatting>
  <conditionalFormatting sqref="AF73">
    <cfRule type="cellIs" priority="426" dxfId="1000" operator="lessThanOrEqual" stopIfTrue="1">
      <formula>$T73</formula>
    </cfRule>
  </conditionalFormatting>
  <conditionalFormatting sqref="AE43">
    <cfRule type="cellIs" priority="425" dxfId="1000" operator="lessThanOrEqual" stopIfTrue="1">
      <formula>$T43</formula>
    </cfRule>
  </conditionalFormatting>
  <conditionalFormatting sqref="AE49">
    <cfRule type="cellIs" priority="424" dxfId="1000" operator="lessThanOrEqual" stopIfTrue="1">
      <formula>$T49</formula>
    </cfRule>
  </conditionalFormatting>
  <conditionalFormatting sqref="AE45">
    <cfRule type="cellIs" priority="423" dxfId="1000" operator="lessThanOrEqual" stopIfTrue="1">
      <formula>$T45</formula>
    </cfRule>
  </conditionalFormatting>
  <conditionalFormatting sqref="AF45">
    <cfRule type="cellIs" priority="422" dxfId="1000" operator="lessThanOrEqual" stopIfTrue="1">
      <formula>$T45</formula>
    </cfRule>
  </conditionalFormatting>
  <conditionalFormatting sqref="AE47">
    <cfRule type="cellIs" priority="421" dxfId="1000" operator="lessThanOrEqual" stopIfTrue="1">
      <formula>$T47</formula>
    </cfRule>
  </conditionalFormatting>
  <conditionalFormatting sqref="AE57">
    <cfRule type="cellIs" priority="420" dxfId="1000" operator="lessThanOrEqual" stopIfTrue="1">
      <formula>$T57</formula>
    </cfRule>
  </conditionalFormatting>
  <conditionalFormatting sqref="AE63">
    <cfRule type="cellIs" priority="419" dxfId="1000" operator="lessThanOrEqual" stopIfTrue="1">
      <formula>$T63</formula>
    </cfRule>
  </conditionalFormatting>
  <conditionalFormatting sqref="AE69">
    <cfRule type="cellIs" priority="418" dxfId="1000" operator="lessThanOrEqual" stopIfTrue="1">
      <formula>$T69</formula>
    </cfRule>
  </conditionalFormatting>
  <conditionalFormatting sqref="AE59">
    <cfRule type="cellIs" priority="417" dxfId="1000" operator="lessThanOrEqual" stopIfTrue="1">
      <formula>$T59</formula>
    </cfRule>
  </conditionalFormatting>
  <conditionalFormatting sqref="AE51">
    <cfRule type="cellIs" priority="416" dxfId="1000" operator="lessThanOrEqual" stopIfTrue="1">
      <formula>$T51</formula>
    </cfRule>
  </conditionalFormatting>
  <conditionalFormatting sqref="AE61">
    <cfRule type="cellIs" priority="415" dxfId="1000" operator="lessThanOrEqual" stopIfTrue="1">
      <formula>$T61</formula>
    </cfRule>
  </conditionalFormatting>
  <conditionalFormatting sqref="AE53">
    <cfRule type="cellIs" priority="414" dxfId="1000" operator="lessThanOrEqual" stopIfTrue="1">
      <formula>$T53</formula>
    </cfRule>
  </conditionalFormatting>
  <conditionalFormatting sqref="AE55">
    <cfRule type="cellIs" priority="413" dxfId="1000" operator="lessThanOrEqual" stopIfTrue="1">
      <formula>$T55</formula>
    </cfRule>
  </conditionalFormatting>
  <conditionalFormatting sqref="AE65">
    <cfRule type="cellIs" priority="412" dxfId="1000" operator="lessThanOrEqual" stopIfTrue="1">
      <formula>$T65</formula>
    </cfRule>
  </conditionalFormatting>
  <conditionalFormatting sqref="AE71">
    <cfRule type="cellIs" priority="411" dxfId="1000" operator="lessThanOrEqual" stopIfTrue="1">
      <formula>$T71</formula>
    </cfRule>
  </conditionalFormatting>
  <conditionalFormatting sqref="AE73">
    <cfRule type="cellIs" priority="410" dxfId="1000" operator="lessThanOrEqual" stopIfTrue="1">
      <formula>$T73</formula>
    </cfRule>
  </conditionalFormatting>
  <conditionalFormatting sqref="AE67">
    <cfRule type="cellIs" priority="409" dxfId="1000" operator="lessThanOrEqual" stopIfTrue="1">
      <formula>$T67</formula>
    </cfRule>
  </conditionalFormatting>
  <conditionalFormatting sqref="AF19">
    <cfRule type="cellIs" priority="408" dxfId="1000" operator="lessThanOrEqual" stopIfTrue="1">
      <formula>$T19</formula>
    </cfRule>
  </conditionalFormatting>
  <conditionalFormatting sqref="AF31">
    <cfRule type="cellIs" priority="407" dxfId="1000" operator="lessThanOrEqual" stopIfTrue="1">
      <formula>$T31</formula>
    </cfRule>
  </conditionalFormatting>
  <conditionalFormatting sqref="AE35">
    <cfRule type="cellIs" priority="406" dxfId="1000" operator="lessThanOrEqual" stopIfTrue="1">
      <formula>$T35</formula>
    </cfRule>
  </conditionalFormatting>
  <conditionalFormatting sqref="AF35">
    <cfRule type="cellIs" priority="405" dxfId="1000" operator="lessThanOrEqual" stopIfTrue="1">
      <formula>$T35</formula>
    </cfRule>
  </conditionalFormatting>
  <conditionalFormatting sqref="AE41:AF41">
    <cfRule type="cellIs" priority="404" dxfId="1000" operator="lessThanOrEqual" stopIfTrue="1">
      <formula>$T41</formula>
    </cfRule>
  </conditionalFormatting>
  <conditionalFormatting sqref="W31">
    <cfRule type="cellIs" priority="403" dxfId="1000" operator="lessThanOrEqual" stopIfTrue="1">
      <formula>$T31</formula>
    </cfRule>
  </conditionalFormatting>
  <conditionalFormatting sqref="Y31">
    <cfRule type="cellIs" priority="402" dxfId="1000" operator="lessThanOrEqual" stopIfTrue="1">
      <formula>$T31</formula>
    </cfRule>
  </conditionalFormatting>
  <conditionalFormatting sqref="AA31">
    <cfRule type="cellIs" priority="401" dxfId="1000" operator="lessThanOrEqual" stopIfTrue="1">
      <formula>$T31</formula>
    </cfRule>
  </conditionalFormatting>
  <conditionalFormatting sqref="U39">
    <cfRule type="cellIs" priority="400" dxfId="1000" operator="lessThanOrEqual" stopIfTrue="1">
      <formula>$T39</formula>
    </cfRule>
  </conditionalFormatting>
  <conditionalFormatting sqref="W49">
    <cfRule type="cellIs" priority="399" dxfId="1000" operator="lessThanOrEqual" stopIfTrue="1">
      <formula>$T49</formula>
    </cfRule>
  </conditionalFormatting>
  <conditionalFormatting sqref="Y49">
    <cfRule type="cellIs" priority="398" dxfId="1000" operator="lessThanOrEqual" stopIfTrue="1">
      <formula>$T49</formula>
    </cfRule>
  </conditionalFormatting>
  <conditionalFormatting sqref="AA49">
    <cfRule type="cellIs" priority="397" dxfId="1000" operator="lessThanOrEqual" stopIfTrue="1">
      <formula>$T49</formula>
    </cfRule>
  </conditionalFormatting>
  <conditionalFormatting sqref="S12">
    <cfRule type="cellIs" priority="258" dxfId="1000" operator="greaterThanOrEqual" stopIfTrue="1">
      <formula>0</formula>
    </cfRule>
    <cfRule type="cellIs" priority="259" dxfId="1001" operator="lessThan" stopIfTrue="1">
      <formula>0</formula>
    </cfRule>
  </conditionalFormatting>
  <conditionalFormatting sqref="AI14">
    <cfRule type="cellIs" priority="197" dxfId="1000" operator="lessThanOrEqual" stopIfTrue="1">
      <formula>$T14</formula>
    </cfRule>
  </conditionalFormatting>
  <conditionalFormatting sqref="AI16">
    <cfRule type="cellIs" priority="196" dxfId="1000" operator="lessThanOrEqual" stopIfTrue="1">
      <formula>$T16</formula>
    </cfRule>
  </conditionalFormatting>
  <conditionalFormatting sqref="AG14">
    <cfRule type="cellIs" priority="195" dxfId="1000" operator="lessThanOrEqual" stopIfTrue="1">
      <formula>$T14</formula>
    </cfRule>
  </conditionalFormatting>
  <conditionalFormatting sqref="AG16">
    <cfRule type="cellIs" priority="194" dxfId="1000" operator="lessThanOrEqual" stopIfTrue="1">
      <formula>$T16</formula>
    </cfRule>
  </conditionalFormatting>
  <conditionalFormatting sqref="AG18">
    <cfRule type="cellIs" priority="193" dxfId="1000" operator="lessThanOrEqual" stopIfTrue="1">
      <formula>$T18</formula>
    </cfRule>
  </conditionalFormatting>
  <conditionalFormatting sqref="AG20">
    <cfRule type="cellIs" priority="192" dxfId="1000" operator="lessThanOrEqual" stopIfTrue="1">
      <formula>$T20</formula>
    </cfRule>
  </conditionalFormatting>
  <conditionalFormatting sqref="AG22">
    <cfRule type="cellIs" priority="191" dxfId="1000" operator="lessThanOrEqual" stopIfTrue="1">
      <formula>$T22</formula>
    </cfRule>
  </conditionalFormatting>
  <conditionalFormatting sqref="AG24">
    <cfRule type="cellIs" priority="190" dxfId="1000" operator="lessThanOrEqual" stopIfTrue="1">
      <formula>$T24</formula>
    </cfRule>
  </conditionalFormatting>
  <conditionalFormatting sqref="AG26">
    <cfRule type="cellIs" priority="189" dxfId="1000" operator="lessThanOrEqual" stopIfTrue="1">
      <formula>$T26</formula>
    </cfRule>
  </conditionalFormatting>
  <conditionalFormatting sqref="AG28">
    <cfRule type="cellIs" priority="188" dxfId="1000" operator="lessThanOrEqual" stopIfTrue="1">
      <formula>$T28</formula>
    </cfRule>
  </conditionalFormatting>
  <conditionalFormatting sqref="AG30">
    <cfRule type="cellIs" priority="187" dxfId="1000" operator="lessThanOrEqual" stopIfTrue="1">
      <formula>$T30</formula>
    </cfRule>
  </conditionalFormatting>
  <conditionalFormatting sqref="AG32">
    <cfRule type="cellIs" priority="186" dxfId="1000" operator="lessThanOrEqual" stopIfTrue="1">
      <formula>$T32</formula>
    </cfRule>
  </conditionalFormatting>
  <conditionalFormatting sqref="AG34">
    <cfRule type="cellIs" priority="185" dxfId="1000" operator="lessThanOrEqual" stopIfTrue="1">
      <formula>$T34</formula>
    </cfRule>
  </conditionalFormatting>
  <conditionalFormatting sqref="AG36">
    <cfRule type="cellIs" priority="184" dxfId="1000" operator="lessThanOrEqual" stopIfTrue="1">
      <formula>$T36</formula>
    </cfRule>
  </conditionalFormatting>
  <conditionalFormatting sqref="AG38">
    <cfRule type="cellIs" priority="183" dxfId="1000" operator="lessThanOrEqual" stopIfTrue="1">
      <formula>$T38</formula>
    </cfRule>
  </conditionalFormatting>
  <conditionalFormatting sqref="AG40">
    <cfRule type="cellIs" priority="182" dxfId="1000" operator="lessThanOrEqual" stopIfTrue="1">
      <formula>$T40</formula>
    </cfRule>
  </conditionalFormatting>
  <conditionalFormatting sqref="AG42">
    <cfRule type="cellIs" priority="181" dxfId="1000" operator="lessThanOrEqual" stopIfTrue="1">
      <formula>$T42</formula>
    </cfRule>
  </conditionalFormatting>
  <conditionalFormatting sqref="AG44">
    <cfRule type="cellIs" priority="180" dxfId="1000" operator="lessThanOrEqual" stopIfTrue="1">
      <formula>$T44</formula>
    </cfRule>
  </conditionalFormatting>
  <conditionalFormatting sqref="AG46">
    <cfRule type="cellIs" priority="179" dxfId="1000" operator="lessThanOrEqual" stopIfTrue="1">
      <formula>$T46</formula>
    </cfRule>
  </conditionalFormatting>
  <conditionalFormatting sqref="AG48">
    <cfRule type="cellIs" priority="178" dxfId="1000" operator="lessThanOrEqual" stopIfTrue="1">
      <formula>$T48</formula>
    </cfRule>
  </conditionalFormatting>
  <conditionalFormatting sqref="AG50">
    <cfRule type="cellIs" priority="177" dxfId="1000" operator="lessThanOrEqual" stopIfTrue="1">
      <formula>$T50</formula>
    </cfRule>
  </conditionalFormatting>
  <conditionalFormatting sqref="AG52">
    <cfRule type="cellIs" priority="176" dxfId="1000" operator="lessThanOrEqual" stopIfTrue="1">
      <formula>$T52</formula>
    </cfRule>
  </conditionalFormatting>
  <conditionalFormatting sqref="AG54">
    <cfRule type="cellIs" priority="175" dxfId="1000" operator="lessThanOrEqual" stopIfTrue="1">
      <formula>$T54</formula>
    </cfRule>
  </conditionalFormatting>
  <conditionalFormatting sqref="AG56">
    <cfRule type="cellIs" priority="174" dxfId="1000" operator="lessThanOrEqual" stopIfTrue="1">
      <formula>$T56</formula>
    </cfRule>
  </conditionalFormatting>
  <conditionalFormatting sqref="AG58">
    <cfRule type="cellIs" priority="173" dxfId="1000" operator="lessThanOrEqual" stopIfTrue="1">
      <formula>$T58</formula>
    </cfRule>
  </conditionalFormatting>
  <conditionalFormatting sqref="AG60">
    <cfRule type="cellIs" priority="172" dxfId="1000" operator="lessThanOrEqual" stopIfTrue="1">
      <formula>$T60</formula>
    </cfRule>
  </conditionalFormatting>
  <conditionalFormatting sqref="AG62">
    <cfRule type="cellIs" priority="171" dxfId="1000" operator="lessThanOrEqual" stopIfTrue="1">
      <formula>$T62</formula>
    </cfRule>
  </conditionalFormatting>
  <conditionalFormatting sqref="AG64">
    <cfRule type="cellIs" priority="170" dxfId="1000" operator="lessThanOrEqual" stopIfTrue="1">
      <formula>$T64</formula>
    </cfRule>
  </conditionalFormatting>
  <conditionalFormatting sqref="AG66">
    <cfRule type="cellIs" priority="169" dxfId="1000" operator="lessThanOrEqual" stopIfTrue="1">
      <formula>$T66</formula>
    </cfRule>
  </conditionalFormatting>
  <conditionalFormatting sqref="AG68">
    <cfRule type="cellIs" priority="168" dxfId="1000" operator="lessThanOrEqual" stopIfTrue="1">
      <formula>$T68</formula>
    </cfRule>
  </conditionalFormatting>
  <conditionalFormatting sqref="AG70">
    <cfRule type="cellIs" priority="167" dxfId="1000" operator="lessThanOrEqual" stopIfTrue="1">
      <formula>$T70</formula>
    </cfRule>
  </conditionalFormatting>
  <conditionalFormatting sqref="AG72">
    <cfRule type="cellIs" priority="166" dxfId="1000" operator="lessThanOrEqual" stopIfTrue="1">
      <formula>$T72</formula>
    </cfRule>
  </conditionalFormatting>
  <conditionalFormatting sqref="AG17">
    <cfRule type="cellIs" priority="165" dxfId="1000" operator="lessThanOrEqual" stopIfTrue="1">
      <formula>$T17</formula>
    </cfRule>
  </conditionalFormatting>
  <conditionalFormatting sqref="AG15">
    <cfRule type="cellIs" priority="164" dxfId="1000" operator="lessThanOrEqual" stopIfTrue="1">
      <formula>$T15</formula>
    </cfRule>
  </conditionalFormatting>
  <conditionalFormatting sqref="AG21">
    <cfRule type="cellIs" priority="163" dxfId="1000" operator="lessThanOrEqual" stopIfTrue="1">
      <formula>$T21</formula>
    </cfRule>
  </conditionalFormatting>
  <conditionalFormatting sqref="AG23">
    <cfRule type="cellIs" priority="162" dxfId="1000" operator="lessThanOrEqual" stopIfTrue="1">
      <formula>$T23</formula>
    </cfRule>
  </conditionalFormatting>
  <conditionalFormatting sqref="AG25">
    <cfRule type="cellIs" priority="161" dxfId="1000" operator="lessThanOrEqual" stopIfTrue="1">
      <formula>$T25</formula>
    </cfRule>
  </conditionalFormatting>
  <conditionalFormatting sqref="AG27">
    <cfRule type="cellIs" priority="160" dxfId="1000" operator="lessThanOrEqual" stopIfTrue="1">
      <formula>$T27</formula>
    </cfRule>
  </conditionalFormatting>
  <conditionalFormatting sqref="AG29">
    <cfRule type="cellIs" priority="159" dxfId="1000" operator="lessThanOrEqual" stopIfTrue="1">
      <formula>$T29</formula>
    </cfRule>
  </conditionalFormatting>
  <conditionalFormatting sqref="AG33">
    <cfRule type="cellIs" priority="158" dxfId="1000" operator="lessThanOrEqual" stopIfTrue="1">
      <formula>$T33</formula>
    </cfRule>
  </conditionalFormatting>
  <conditionalFormatting sqref="AG37">
    <cfRule type="cellIs" priority="157" dxfId="1000" operator="lessThanOrEqual" stopIfTrue="1">
      <formula>$T37</formula>
    </cfRule>
  </conditionalFormatting>
  <conditionalFormatting sqref="AG39">
    <cfRule type="cellIs" priority="156" dxfId="1000" operator="lessThanOrEqual" stopIfTrue="1">
      <formula>$T39</formula>
    </cfRule>
  </conditionalFormatting>
  <conditionalFormatting sqref="AG43">
    <cfRule type="cellIs" priority="155" dxfId="1000" operator="lessThanOrEqual" stopIfTrue="1">
      <formula>$T43</formula>
    </cfRule>
  </conditionalFormatting>
  <conditionalFormatting sqref="AG47">
    <cfRule type="cellIs" priority="154" dxfId="1000" operator="lessThanOrEqual" stopIfTrue="1">
      <formula>$T47</formula>
    </cfRule>
  </conditionalFormatting>
  <conditionalFormatting sqref="AG49">
    <cfRule type="cellIs" priority="153" dxfId="1000" operator="lessThanOrEqual" stopIfTrue="1">
      <formula>$T49</formula>
    </cfRule>
  </conditionalFormatting>
  <conditionalFormatting sqref="AG51">
    <cfRule type="cellIs" priority="152" dxfId="1000" operator="lessThanOrEqual" stopIfTrue="1">
      <formula>$T51</formula>
    </cfRule>
  </conditionalFormatting>
  <conditionalFormatting sqref="AG53">
    <cfRule type="cellIs" priority="151" dxfId="1000" operator="lessThanOrEqual" stopIfTrue="1">
      <formula>$T53</formula>
    </cfRule>
  </conditionalFormatting>
  <conditionalFormatting sqref="AG55">
    <cfRule type="cellIs" priority="150" dxfId="1000" operator="lessThanOrEqual" stopIfTrue="1">
      <formula>$T55</formula>
    </cfRule>
  </conditionalFormatting>
  <conditionalFormatting sqref="AG57">
    <cfRule type="cellIs" priority="149" dxfId="1000" operator="lessThanOrEqual" stopIfTrue="1">
      <formula>$T57</formula>
    </cfRule>
  </conditionalFormatting>
  <conditionalFormatting sqref="AG59">
    <cfRule type="cellIs" priority="148" dxfId="1000" operator="lessThanOrEqual" stopIfTrue="1">
      <formula>$T59</formula>
    </cfRule>
  </conditionalFormatting>
  <conditionalFormatting sqref="AG61">
    <cfRule type="cellIs" priority="147" dxfId="1000" operator="lessThanOrEqual" stopIfTrue="1">
      <formula>$T61</formula>
    </cfRule>
  </conditionalFormatting>
  <conditionalFormatting sqref="AG63">
    <cfRule type="cellIs" priority="146" dxfId="1000" operator="lessThanOrEqual" stopIfTrue="1">
      <formula>$T63</formula>
    </cfRule>
  </conditionalFormatting>
  <conditionalFormatting sqref="AG65">
    <cfRule type="cellIs" priority="145" dxfId="1000" operator="lessThanOrEqual" stopIfTrue="1">
      <formula>$T65</formula>
    </cfRule>
  </conditionalFormatting>
  <conditionalFormatting sqref="AG67">
    <cfRule type="cellIs" priority="144" dxfId="1000" operator="lessThanOrEqual" stopIfTrue="1">
      <formula>$T67</formula>
    </cfRule>
  </conditionalFormatting>
  <conditionalFormatting sqref="AG69">
    <cfRule type="cellIs" priority="143" dxfId="1000" operator="lessThanOrEqual" stopIfTrue="1">
      <formula>$T69</formula>
    </cfRule>
  </conditionalFormatting>
  <conditionalFormatting sqref="AG71">
    <cfRule type="cellIs" priority="142" dxfId="1000" operator="lessThanOrEqual" stopIfTrue="1">
      <formula>$T71</formula>
    </cfRule>
  </conditionalFormatting>
  <conditionalFormatting sqref="AG73">
    <cfRule type="cellIs" priority="141" dxfId="1000" operator="lessThanOrEqual" stopIfTrue="1">
      <formula>$T73</formula>
    </cfRule>
  </conditionalFormatting>
  <conditionalFormatting sqref="AG45">
    <cfRule type="cellIs" priority="140" dxfId="1000" operator="lessThanOrEqual" stopIfTrue="1">
      <formula>$T45</formula>
    </cfRule>
  </conditionalFormatting>
  <conditionalFormatting sqref="AG19">
    <cfRule type="cellIs" priority="139" dxfId="1000" operator="lessThanOrEqual" stopIfTrue="1">
      <formula>$T19</formula>
    </cfRule>
  </conditionalFormatting>
  <conditionalFormatting sqref="AG31">
    <cfRule type="cellIs" priority="138" dxfId="1000" operator="lessThanOrEqual" stopIfTrue="1">
      <formula>$T31</formula>
    </cfRule>
  </conditionalFormatting>
  <conditionalFormatting sqref="AG35">
    <cfRule type="cellIs" priority="137" dxfId="1000" operator="lessThanOrEqual" stopIfTrue="1">
      <formula>$T35</formula>
    </cfRule>
  </conditionalFormatting>
  <conditionalFormatting sqref="AG41">
    <cfRule type="cellIs" priority="136" dxfId="1000" operator="lessThanOrEqual" stopIfTrue="1">
      <formula>$T41</formula>
    </cfRule>
  </conditionalFormatting>
  <conditionalFormatting sqref="AI18">
    <cfRule type="cellIs" priority="135" dxfId="1000" operator="lessThanOrEqual" stopIfTrue="1">
      <formula>$T18</formula>
    </cfRule>
  </conditionalFormatting>
  <conditionalFormatting sqref="AI20">
    <cfRule type="cellIs" priority="134" dxfId="1000" operator="lessThanOrEqual" stopIfTrue="1">
      <formula>$T20</formula>
    </cfRule>
  </conditionalFormatting>
  <conditionalFormatting sqref="AI22">
    <cfRule type="cellIs" priority="133" dxfId="1000" operator="lessThanOrEqual" stopIfTrue="1">
      <formula>$T22</formula>
    </cfRule>
  </conditionalFormatting>
  <conditionalFormatting sqref="AI24">
    <cfRule type="cellIs" priority="132" dxfId="1000" operator="lessThanOrEqual" stopIfTrue="1">
      <formula>$T24</formula>
    </cfRule>
  </conditionalFormatting>
  <conditionalFormatting sqref="AI26">
    <cfRule type="cellIs" priority="131" dxfId="1000" operator="lessThanOrEqual" stopIfTrue="1">
      <formula>$T26</formula>
    </cfRule>
  </conditionalFormatting>
  <conditionalFormatting sqref="AI28">
    <cfRule type="cellIs" priority="130" dxfId="1000" operator="lessThanOrEqual" stopIfTrue="1">
      <formula>$T28</formula>
    </cfRule>
  </conditionalFormatting>
  <conditionalFormatting sqref="AI30">
    <cfRule type="cellIs" priority="129" dxfId="1000" operator="lessThanOrEqual" stopIfTrue="1">
      <formula>$T30</formula>
    </cfRule>
  </conditionalFormatting>
  <conditionalFormatting sqref="AI32">
    <cfRule type="cellIs" priority="128" dxfId="1000" operator="lessThanOrEqual" stopIfTrue="1">
      <formula>$T32</formula>
    </cfRule>
  </conditionalFormatting>
  <conditionalFormatting sqref="AI34">
    <cfRule type="cellIs" priority="127" dxfId="1000" operator="lessThanOrEqual" stopIfTrue="1">
      <formula>$T34</formula>
    </cfRule>
  </conditionalFormatting>
  <conditionalFormatting sqref="AI36">
    <cfRule type="cellIs" priority="126" dxfId="1000" operator="lessThanOrEqual" stopIfTrue="1">
      <formula>$T36</formula>
    </cfRule>
  </conditionalFormatting>
  <conditionalFormatting sqref="AI38">
    <cfRule type="cellIs" priority="125" dxfId="1000" operator="lessThanOrEqual" stopIfTrue="1">
      <formula>$T38</formula>
    </cfRule>
  </conditionalFormatting>
  <conditionalFormatting sqref="AI40">
    <cfRule type="cellIs" priority="124" dxfId="1000" operator="lessThanOrEqual" stopIfTrue="1">
      <formula>$T40</formula>
    </cfRule>
  </conditionalFormatting>
  <conditionalFormatting sqref="AI42">
    <cfRule type="cellIs" priority="123" dxfId="1000" operator="lessThanOrEqual" stopIfTrue="1">
      <formula>$T42</formula>
    </cfRule>
  </conditionalFormatting>
  <conditionalFormatting sqref="AI44">
    <cfRule type="cellIs" priority="122" dxfId="1000" operator="lessThanOrEqual" stopIfTrue="1">
      <formula>$T44</formula>
    </cfRule>
  </conditionalFormatting>
  <conditionalFormatting sqref="AI46">
    <cfRule type="cellIs" priority="121" dxfId="1000" operator="lessThanOrEqual" stopIfTrue="1">
      <formula>$T46</formula>
    </cfRule>
  </conditionalFormatting>
  <conditionalFormatting sqref="AI48">
    <cfRule type="cellIs" priority="120" dxfId="1000" operator="lessThanOrEqual" stopIfTrue="1">
      <formula>$T48</formula>
    </cfRule>
  </conditionalFormatting>
  <conditionalFormatting sqref="AI50">
    <cfRule type="cellIs" priority="119" dxfId="1000" operator="lessThanOrEqual" stopIfTrue="1">
      <formula>$T50</formula>
    </cfRule>
  </conditionalFormatting>
  <conditionalFormatting sqref="AI52">
    <cfRule type="cellIs" priority="118" dxfId="1000" operator="lessThanOrEqual" stopIfTrue="1">
      <formula>$T52</formula>
    </cfRule>
  </conditionalFormatting>
  <conditionalFormatting sqref="AI54">
    <cfRule type="cellIs" priority="117" dxfId="1000" operator="lessThanOrEqual" stopIfTrue="1">
      <formula>$T54</formula>
    </cfRule>
  </conditionalFormatting>
  <conditionalFormatting sqref="AI56">
    <cfRule type="cellIs" priority="116" dxfId="1000" operator="lessThanOrEqual" stopIfTrue="1">
      <formula>$T56</formula>
    </cfRule>
  </conditionalFormatting>
  <conditionalFormatting sqref="AI58">
    <cfRule type="cellIs" priority="115" dxfId="1000" operator="lessThanOrEqual" stopIfTrue="1">
      <formula>$T58</formula>
    </cfRule>
  </conditionalFormatting>
  <conditionalFormatting sqref="AI60">
    <cfRule type="cellIs" priority="114" dxfId="1000" operator="lessThanOrEqual" stopIfTrue="1">
      <formula>$T60</formula>
    </cfRule>
  </conditionalFormatting>
  <conditionalFormatting sqref="AI62">
    <cfRule type="cellIs" priority="113" dxfId="1000" operator="lessThanOrEqual" stopIfTrue="1">
      <formula>$T62</formula>
    </cfRule>
  </conditionalFormatting>
  <conditionalFormatting sqref="AI64">
    <cfRule type="cellIs" priority="112" dxfId="1000" operator="lessThanOrEqual" stopIfTrue="1">
      <formula>$T64</formula>
    </cfRule>
  </conditionalFormatting>
  <conditionalFormatting sqref="AI66">
    <cfRule type="cellIs" priority="111" dxfId="1000" operator="lessThanOrEqual" stopIfTrue="1">
      <formula>$T66</formula>
    </cfRule>
  </conditionalFormatting>
  <conditionalFormatting sqref="AI68">
    <cfRule type="cellIs" priority="110" dxfId="1000" operator="lessThanOrEqual" stopIfTrue="1">
      <formula>$T68</formula>
    </cfRule>
  </conditionalFormatting>
  <conditionalFormatting sqref="AI70">
    <cfRule type="cellIs" priority="109" dxfId="1000" operator="lessThanOrEqual" stopIfTrue="1">
      <formula>$T70</formula>
    </cfRule>
  </conditionalFormatting>
  <conditionalFormatting sqref="AI72">
    <cfRule type="cellIs" priority="108" dxfId="1000" operator="lessThanOrEqual" stopIfTrue="1">
      <formula>$T72</formula>
    </cfRule>
  </conditionalFormatting>
  <conditionalFormatting sqref="AI15">
    <cfRule type="cellIs" priority="107" dxfId="1000" operator="lessThanOrEqual" stopIfTrue="1">
      <formula>$T15</formula>
    </cfRule>
  </conditionalFormatting>
  <conditionalFormatting sqref="AH14">
    <cfRule type="cellIs" priority="106" dxfId="1000" operator="lessThanOrEqual" stopIfTrue="1">
      <formula>$T14</formula>
    </cfRule>
  </conditionalFormatting>
  <conditionalFormatting sqref="AH16">
    <cfRule type="cellIs" priority="105" dxfId="1000" operator="lessThanOrEqual" stopIfTrue="1">
      <formula>$T16</formula>
    </cfRule>
  </conditionalFormatting>
  <conditionalFormatting sqref="AH18">
    <cfRule type="cellIs" priority="104" dxfId="1000" operator="lessThanOrEqual" stopIfTrue="1">
      <formula>$T18</formula>
    </cfRule>
  </conditionalFormatting>
  <conditionalFormatting sqref="AH20">
    <cfRule type="cellIs" priority="103" dxfId="1000" operator="lessThanOrEqual" stopIfTrue="1">
      <formula>$T20</formula>
    </cfRule>
  </conditionalFormatting>
  <conditionalFormatting sqref="AH22">
    <cfRule type="cellIs" priority="102" dxfId="1000" operator="lessThanOrEqual" stopIfTrue="1">
      <formula>$T22</formula>
    </cfRule>
  </conditionalFormatting>
  <conditionalFormatting sqref="AH24">
    <cfRule type="cellIs" priority="101" dxfId="1000" operator="lessThanOrEqual" stopIfTrue="1">
      <formula>$T24</formula>
    </cfRule>
  </conditionalFormatting>
  <conditionalFormatting sqref="AH26">
    <cfRule type="cellIs" priority="100" dxfId="1000" operator="lessThanOrEqual" stopIfTrue="1">
      <formula>$T26</formula>
    </cfRule>
  </conditionalFormatting>
  <conditionalFormatting sqref="AH28">
    <cfRule type="cellIs" priority="99" dxfId="1000" operator="lessThanOrEqual" stopIfTrue="1">
      <formula>$T28</formula>
    </cfRule>
  </conditionalFormatting>
  <conditionalFormatting sqref="AH30">
    <cfRule type="cellIs" priority="98" dxfId="1000" operator="lessThanOrEqual" stopIfTrue="1">
      <formula>$T30</formula>
    </cfRule>
  </conditionalFormatting>
  <conditionalFormatting sqref="AH32">
    <cfRule type="cellIs" priority="97" dxfId="1000" operator="lessThanOrEqual" stopIfTrue="1">
      <formula>$T32</formula>
    </cfRule>
  </conditionalFormatting>
  <conditionalFormatting sqref="AH34">
    <cfRule type="cellIs" priority="96" dxfId="1000" operator="lessThanOrEqual" stopIfTrue="1">
      <formula>$T34</formula>
    </cfRule>
  </conditionalFormatting>
  <conditionalFormatting sqref="AH36">
    <cfRule type="cellIs" priority="95" dxfId="1000" operator="lessThanOrEqual" stopIfTrue="1">
      <formula>$T36</formula>
    </cfRule>
  </conditionalFormatting>
  <conditionalFormatting sqref="AH38">
    <cfRule type="cellIs" priority="94" dxfId="1000" operator="lessThanOrEqual" stopIfTrue="1">
      <formula>$T38</formula>
    </cfRule>
  </conditionalFormatting>
  <conditionalFormatting sqref="AH40">
    <cfRule type="cellIs" priority="93" dxfId="1000" operator="lessThanOrEqual" stopIfTrue="1">
      <formula>$T40</formula>
    </cfRule>
  </conditionalFormatting>
  <conditionalFormatting sqref="AH42">
    <cfRule type="cellIs" priority="92" dxfId="1000" operator="lessThanOrEqual" stopIfTrue="1">
      <formula>$T42</formula>
    </cfRule>
  </conditionalFormatting>
  <conditionalFormatting sqref="AH44">
    <cfRule type="cellIs" priority="91" dxfId="1000" operator="lessThanOrEqual" stopIfTrue="1">
      <formula>$T44</formula>
    </cfRule>
  </conditionalFormatting>
  <conditionalFormatting sqref="AH46">
    <cfRule type="cellIs" priority="90" dxfId="1000" operator="lessThanOrEqual" stopIfTrue="1">
      <formula>$T46</formula>
    </cfRule>
  </conditionalFormatting>
  <conditionalFormatting sqref="AH48">
    <cfRule type="cellIs" priority="89" dxfId="1000" operator="lessThanOrEqual" stopIfTrue="1">
      <formula>$T48</formula>
    </cfRule>
  </conditionalFormatting>
  <conditionalFormatting sqref="AH50">
    <cfRule type="cellIs" priority="88" dxfId="1000" operator="lessThanOrEqual" stopIfTrue="1">
      <formula>$T50</formula>
    </cfRule>
  </conditionalFormatting>
  <conditionalFormatting sqref="AH52">
    <cfRule type="cellIs" priority="87" dxfId="1000" operator="lessThanOrEqual" stopIfTrue="1">
      <formula>$T52</formula>
    </cfRule>
  </conditionalFormatting>
  <conditionalFormatting sqref="AH54">
    <cfRule type="cellIs" priority="86" dxfId="1000" operator="lessThanOrEqual" stopIfTrue="1">
      <formula>$T54</formula>
    </cfRule>
  </conditionalFormatting>
  <conditionalFormatting sqref="AH56">
    <cfRule type="cellIs" priority="85" dxfId="1000" operator="lessThanOrEqual" stopIfTrue="1">
      <formula>$T56</formula>
    </cfRule>
  </conditionalFormatting>
  <conditionalFormatting sqref="AH58">
    <cfRule type="cellIs" priority="84" dxfId="1000" operator="lessThanOrEqual" stopIfTrue="1">
      <formula>$T58</formula>
    </cfRule>
  </conditionalFormatting>
  <conditionalFormatting sqref="AH60">
    <cfRule type="cellIs" priority="83" dxfId="1000" operator="lessThanOrEqual" stopIfTrue="1">
      <formula>$T60</formula>
    </cfRule>
  </conditionalFormatting>
  <conditionalFormatting sqref="AH62">
    <cfRule type="cellIs" priority="82" dxfId="1000" operator="lessThanOrEqual" stopIfTrue="1">
      <formula>$T62</formula>
    </cfRule>
  </conditionalFormatting>
  <conditionalFormatting sqref="AH64">
    <cfRule type="cellIs" priority="81" dxfId="1000" operator="lessThanOrEqual" stopIfTrue="1">
      <formula>$T64</formula>
    </cfRule>
  </conditionalFormatting>
  <conditionalFormatting sqref="AH66">
    <cfRule type="cellIs" priority="80" dxfId="1000" operator="lessThanOrEqual" stopIfTrue="1">
      <formula>$T66</formula>
    </cfRule>
  </conditionalFormatting>
  <conditionalFormatting sqref="AH68">
    <cfRule type="cellIs" priority="79" dxfId="1000" operator="lessThanOrEqual" stopIfTrue="1">
      <formula>$T68</formula>
    </cfRule>
  </conditionalFormatting>
  <conditionalFormatting sqref="AH70">
    <cfRule type="cellIs" priority="78" dxfId="1000" operator="lessThanOrEqual" stopIfTrue="1">
      <formula>$T70</formula>
    </cfRule>
  </conditionalFormatting>
  <conditionalFormatting sqref="AH72">
    <cfRule type="cellIs" priority="77" dxfId="1000" operator="lessThanOrEqual" stopIfTrue="1">
      <formula>$T72</formula>
    </cfRule>
  </conditionalFormatting>
  <conditionalFormatting sqref="AH17">
    <cfRule type="cellIs" priority="76" dxfId="1000" operator="lessThanOrEqual" stopIfTrue="1">
      <formula>$T17</formula>
    </cfRule>
  </conditionalFormatting>
  <conditionalFormatting sqref="AH15">
    <cfRule type="cellIs" priority="75" dxfId="1000" operator="lessThanOrEqual" stopIfTrue="1">
      <formula>$T15</formula>
    </cfRule>
  </conditionalFormatting>
  <conditionalFormatting sqref="AH21">
    <cfRule type="cellIs" priority="74" dxfId="1000" operator="lessThanOrEqual" stopIfTrue="1">
      <formula>$T21</formula>
    </cfRule>
  </conditionalFormatting>
  <conditionalFormatting sqref="AH23">
    <cfRule type="cellIs" priority="73" dxfId="1000" operator="lessThanOrEqual" stopIfTrue="1">
      <formula>$T23</formula>
    </cfRule>
  </conditionalFormatting>
  <conditionalFormatting sqref="AH25">
    <cfRule type="cellIs" priority="72" dxfId="1000" operator="lessThanOrEqual" stopIfTrue="1">
      <formula>$T25</formula>
    </cfRule>
  </conditionalFormatting>
  <conditionalFormatting sqref="AH27">
    <cfRule type="cellIs" priority="71" dxfId="1000" operator="lessThanOrEqual" stopIfTrue="1">
      <formula>$T27</formula>
    </cfRule>
  </conditionalFormatting>
  <conditionalFormatting sqref="AH29">
    <cfRule type="cellIs" priority="70" dxfId="1000" operator="lessThanOrEqual" stopIfTrue="1">
      <formula>$T29</formula>
    </cfRule>
  </conditionalFormatting>
  <conditionalFormatting sqref="AH33">
    <cfRule type="cellIs" priority="69" dxfId="1000" operator="lessThanOrEqual" stopIfTrue="1">
      <formula>$T33</formula>
    </cfRule>
  </conditionalFormatting>
  <conditionalFormatting sqref="AH37">
    <cfRule type="cellIs" priority="68" dxfId="1000" operator="lessThanOrEqual" stopIfTrue="1">
      <formula>$T37</formula>
    </cfRule>
  </conditionalFormatting>
  <conditionalFormatting sqref="AH39">
    <cfRule type="cellIs" priority="67" dxfId="1000" operator="lessThanOrEqual" stopIfTrue="1">
      <formula>$T39</formula>
    </cfRule>
  </conditionalFormatting>
  <conditionalFormatting sqref="AH43">
    <cfRule type="cellIs" priority="66" dxfId="1000" operator="lessThanOrEqual" stopIfTrue="1">
      <formula>$T43</formula>
    </cfRule>
  </conditionalFormatting>
  <conditionalFormatting sqref="AH47">
    <cfRule type="cellIs" priority="65" dxfId="1000" operator="lessThanOrEqual" stopIfTrue="1">
      <formula>$T47</formula>
    </cfRule>
  </conditionalFormatting>
  <conditionalFormatting sqref="AH49">
    <cfRule type="cellIs" priority="64" dxfId="1000" operator="lessThanOrEqual" stopIfTrue="1">
      <formula>$T49</formula>
    </cfRule>
  </conditionalFormatting>
  <conditionalFormatting sqref="AH51">
    <cfRule type="cellIs" priority="63" dxfId="1000" operator="lessThanOrEqual" stopIfTrue="1">
      <formula>$T51</formula>
    </cfRule>
  </conditionalFormatting>
  <conditionalFormatting sqref="AH53">
    <cfRule type="cellIs" priority="62" dxfId="1000" operator="lessThanOrEqual" stopIfTrue="1">
      <formula>$T53</formula>
    </cfRule>
  </conditionalFormatting>
  <conditionalFormatting sqref="AH55">
    <cfRule type="cellIs" priority="61" dxfId="1000" operator="lessThanOrEqual" stopIfTrue="1">
      <formula>$T55</formula>
    </cfRule>
  </conditionalFormatting>
  <conditionalFormatting sqref="AH57">
    <cfRule type="cellIs" priority="60" dxfId="1000" operator="lessThanOrEqual" stopIfTrue="1">
      <formula>$T57</formula>
    </cfRule>
  </conditionalFormatting>
  <conditionalFormatting sqref="AH59">
    <cfRule type="cellIs" priority="59" dxfId="1000" operator="lessThanOrEqual" stopIfTrue="1">
      <formula>$T59</formula>
    </cfRule>
  </conditionalFormatting>
  <conditionalFormatting sqref="AH61">
    <cfRule type="cellIs" priority="58" dxfId="1000" operator="lessThanOrEqual" stopIfTrue="1">
      <formula>$T61</formula>
    </cfRule>
  </conditionalFormatting>
  <conditionalFormatting sqref="AH63">
    <cfRule type="cellIs" priority="57" dxfId="1000" operator="lessThanOrEqual" stopIfTrue="1">
      <formula>$T63</formula>
    </cfRule>
  </conditionalFormatting>
  <conditionalFormatting sqref="AH65">
    <cfRule type="cellIs" priority="56" dxfId="1000" operator="lessThanOrEqual" stopIfTrue="1">
      <formula>$T65</formula>
    </cfRule>
  </conditionalFormatting>
  <conditionalFormatting sqref="AH67">
    <cfRule type="cellIs" priority="55" dxfId="1000" operator="lessThanOrEqual" stopIfTrue="1">
      <formula>$T67</formula>
    </cfRule>
  </conditionalFormatting>
  <conditionalFormatting sqref="AH69">
    <cfRule type="cellIs" priority="54" dxfId="1000" operator="lessThanOrEqual" stopIfTrue="1">
      <formula>$T69</formula>
    </cfRule>
  </conditionalFormatting>
  <conditionalFormatting sqref="AH71">
    <cfRule type="cellIs" priority="53" dxfId="1000" operator="lessThanOrEqual" stopIfTrue="1">
      <formula>$T71</formula>
    </cfRule>
  </conditionalFormatting>
  <conditionalFormatting sqref="AH73">
    <cfRule type="cellIs" priority="52" dxfId="1000" operator="lessThanOrEqual" stopIfTrue="1">
      <formula>$T73</formula>
    </cfRule>
  </conditionalFormatting>
  <conditionalFormatting sqref="AH45">
    <cfRule type="cellIs" priority="51" dxfId="1000" operator="lessThanOrEqual" stopIfTrue="1">
      <formula>$T45</formula>
    </cfRule>
  </conditionalFormatting>
  <conditionalFormatting sqref="AH19">
    <cfRule type="cellIs" priority="50" dxfId="1000" operator="lessThanOrEqual" stopIfTrue="1">
      <formula>$T19</formula>
    </cfRule>
  </conditionalFormatting>
  <conditionalFormatting sqref="AH31">
    <cfRule type="cellIs" priority="49" dxfId="1000" operator="lessThanOrEqual" stopIfTrue="1">
      <formula>$T31</formula>
    </cfRule>
  </conditionalFormatting>
  <conditionalFormatting sqref="AH35">
    <cfRule type="cellIs" priority="48" dxfId="1000" operator="lessThanOrEqual" stopIfTrue="1">
      <formula>$T35</formula>
    </cfRule>
  </conditionalFormatting>
  <conditionalFormatting sqref="AH41">
    <cfRule type="cellIs" priority="47" dxfId="1000" operator="lessThanOrEqual" stopIfTrue="1">
      <formula>$T41</formula>
    </cfRule>
  </conditionalFormatting>
  <conditionalFormatting sqref="AI17">
    <cfRule type="cellIs" priority="46" dxfId="1000" operator="lessThanOrEqual" stopIfTrue="1">
      <formula>$T17</formula>
    </cfRule>
  </conditionalFormatting>
  <conditionalFormatting sqref="AI19">
    <cfRule type="cellIs" priority="45" dxfId="1000" operator="lessThanOrEqual" stopIfTrue="1">
      <formula>$T19</formula>
    </cfRule>
  </conditionalFormatting>
  <conditionalFormatting sqref="AI21">
    <cfRule type="cellIs" priority="44" dxfId="1000" operator="lessThanOrEqual" stopIfTrue="1">
      <formula>$T21</formula>
    </cfRule>
  </conditionalFormatting>
  <conditionalFormatting sqref="AI23">
    <cfRule type="cellIs" priority="43" dxfId="1000" operator="lessThanOrEqual" stopIfTrue="1">
      <formula>$T23</formula>
    </cfRule>
  </conditionalFormatting>
  <conditionalFormatting sqref="AI25">
    <cfRule type="cellIs" priority="42" dxfId="1000" operator="lessThanOrEqual" stopIfTrue="1">
      <formula>$T25</formula>
    </cfRule>
  </conditionalFormatting>
  <conditionalFormatting sqref="AI27">
    <cfRule type="cellIs" priority="41" dxfId="1000" operator="lessThanOrEqual" stopIfTrue="1">
      <formula>$T27</formula>
    </cfRule>
  </conditionalFormatting>
  <conditionalFormatting sqref="AI29">
    <cfRule type="cellIs" priority="40" dxfId="1000" operator="lessThanOrEqual" stopIfTrue="1">
      <formula>$T29</formula>
    </cfRule>
  </conditionalFormatting>
  <conditionalFormatting sqref="AI31">
    <cfRule type="cellIs" priority="39" dxfId="1000" operator="lessThanOrEqual" stopIfTrue="1">
      <formula>$T31</formula>
    </cfRule>
  </conditionalFormatting>
  <conditionalFormatting sqref="AI33">
    <cfRule type="cellIs" priority="38" dxfId="1000" operator="lessThanOrEqual" stopIfTrue="1">
      <formula>$T33</formula>
    </cfRule>
  </conditionalFormatting>
  <conditionalFormatting sqref="AI35">
    <cfRule type="cellIs" priority="37" dxfId="1000" operator="lessThanOrEqual" stopIfTrue="1">
      <formula>$T35</formula>
    </cfRule>
  </conditionalFormatting>
  <conditionalFormatting sqref="AI37">
    <cfRule type="cellIs" priority="36" dxfId="1000" operator="lessThanOrEqual" stopIfTrue="1">
      <formula>$T37</formula>
    </cfRule>
  </conditionalFormatting>
  <conditionalFormatting sqref="AI39">
    <cfRule type="cellIs" priority="35" dxfId="1000" operator="lessThanOrEqual" stopIfTrue="1">
      <formula>$T39</formula>
    </cfRule>
  </conditionalFormatting>
  <conditionalFormatting sqref="AI41">
    <cfRule type="cellIs" priority="34" dxfId="1000" operator="lessThanOrEqual" stopIfTrue="1">
      <formula>$T41</formula>
    </cfRule>
  </conditionalFormatting>
  <conditionalFormatting sqref="AI43">
    <cfRule type="cellIs" priority="33" dxfId="1000" operator="lessThanOrEqual" stopIfTrue="1">
      <formula>$T43</formula>
    </cfRule>
  </conditionalFormatting>
  <conditionalFormatting sqref="AI45">
    <cfRule type="cellIs" priority="32" dxfId="1000" operator="lessThanOrEqual" stopIfTrue="1">
      <formula>$T45</formula>
    </cfRule>
  </conditionalFormatting>
  <conditionalFormatting sqref="AI47">
    <cfRule type="cellIs" priority="31" dxfId="1000" operator="lessThanOrEqual" stopIfTrue="1">
      <formula>$T47</formula>
    </cfRule>
  </conditionalFormatting>
  <conditionalFormatting sqref="AI49">
    <cfRule type="cellIs" priority="30" dxfId="1000" operator="lessThanOrEqual" stopIfTrue="1">
      <formula>$T49</formula>
    </cfRule>
  </conditionalFormatting>
  <conditionalFormatting sqref="AI51">
    <cfRule type="cellIs" priority="29" dxfId="1000" operator="lessThanOrEqual" stopIfTrue="1">
      <formula>$T51</formula>
    </cfRule>
  </conditionalFormatting>
  <conditionalFormatting sqref="AI53">
    <cfRule type="cellIs" priority="28" dxfId="1000" operator="lessThanOrEqual" stopIfTrue="1">
      <formula>$T53</formula>
    </cfRule>
  </conditionalFormatting>
  <conditionalFormatting sqref="AI55">
    <cfRule type="cellIs" priority="27" dxfId="1000" operator="lessThanOrEqual" stopIfTrue="1">
      <formula>$T55</formula>
    </cfRule>
  </conditionalFormatting>
  <conditionalFormatting sqref="AI57">
    <cfRule type="cellIs" priority="26" dxfId="1000" operator="lessThanOrEqual" stopIfTrue="1">
      <formula>$T57</formula>
    </cfRule>
  </conditionalFormatting>
  <conditionalFormatting sqref="AI59">
    <cfRule type="cellIs" priority="25" dxfId="1000" operator="lessThanOrEqual" stopIfTrue="1">
      <formula>$T59</formula>
    </cfRule>
  </conditionalFormatting>
  <conditionalFormatting sqref="AI61">
    <cfRule type="cellIs" priority="24" dxfId="1000" operator="lessThanOrEqual" stopIfTrue="1">
      <formula>$T61</formula>
    </cfRule>
  </conditionalFormatting>
  <conditionalFormatting sqref="AI63">
    <cfRule type="cellIs" priority="23" dxfId="1000" operator="lessThanOrEqual" stopIfTrue="1">
      <formula>$T63</formula>
    </cfRule>
  </conditionalFormatting>
  <conditionalFormatting sqref="AI65">
    <cfRule type="cellIs" priority="22" dxfId="1000" operator="lessThanOrEqual" stopIfTrue="1">
      <formula>$T65</formula>
    </cfRule>
  </conditionalFormatting>
  <conditionalFormatting sqref="AI67">
    <cfRule type="cellIs" priority="21" dxfId="1000" operator="lessThanOrEqual" stopIfTrue="1">
      <formula>$T67</formula>
    </cfRule>
  </conditionalFormatting>
  <conditionalFormatting sqref="AI69">
    <cfRule type="cellIs" priority="20" dxfId="1000" operator="lessThanOrEqual" stopIfTrue="1">
      <formula>$T69</formula>
    </cfRule>
  </conditionalFormatting>
  <conditionalFormatting sqref="AI71">
    <cfRule type="cellIs" priority="19" dxfId="1000" operator="lessThanOrEqual" stopIfTrue="1">
      <formula>$T71</formula>
    </cfRule>
  </conditionalFormatting>
  <conditionalFormatting sqref="AI73">
    <cfRule type="cellIs" priority="18" dxfId="1000" operator="lessThanOrEqual" stopIfTrue="1">
      <formula>$T73</formula>
    </cfRule>
  </conditionalFormatting>
  <conditionalFormatting sqref="U27">
    <cfRule type="cellIs" priority="16" dxfId="1000" operator="lessThanOrEqual" stopIfTrue="1">
      <formula>$T27</formula>
    </cfRule>
  </conditionalFormatting>
  <conditionalFormatting sqref="V41">
    <cfRule type="cellIs" priority="15" dxfId="1000" operator="lessThanOrEqual" stopIfTrue="1">
      <formula>$T41</formula>
    </cfRule>
  </conditionalFormatting>
  <conditionalFormatting sqref="U49">
    <cfRule type="cellIs" priority="14" dxfId="1000" operator="lessThanOrEqual" stopIfTrue="1">
      <formula>$T49</formula>
    </cfRule>
  </conditionalFormatting>
  <conditionalFormatting sqref="U51">
    <cfRule type="cellIs" priority="13" dxfId="1000" operator="lessThanOrEqual" stopIfTrue="1">
      <formula>$T51</formula>
    </cfRule>
  </conditionalFormatting>
  <conditionalFormatting sqref="U53">
    <cfRule type="cellIs" priority="12" dxfId="1000" operator="lessThanOrEqual" stopIfTrue="1">
      <formula>$T53</formula>
    </cfRule>
  </conditionalFormatting>
  <conditionalFormatting sqref="U55">
    <cfRule type="cellIs" priority="11" dxfId="1000" operator="lessThanOrEqual" stopIfTrue="1">
      <formula>$T55</formula>
    </cfRule>
  </conditionalFormatting>
  <conditionalFormatting sqref="U57">
    <cfRule type="cellIs" priority="10" dxfId="1000" operator="lessThanOrEqual" stopIfTrue="1">
      <formula>$T57</formula>
    </cfRule>
  </conditionalFormatting>
  <conditionalFormatting sqref="U59">
    <cfRule type="cellIs" priority="9" dxfId="1000" operator="lessThanOrEqual" stopIfTrue="1">
      <formula>$T59</formula>
    </cfRule>
  </conditionalFormatting>
  <conditionalFormatting sqref="U61">
    <cfRule type="cellIs" priority="8" dxfId="1000" operator="lessThanOrEqual" stopIfTrue="1">
      <formula>$T61</formula>
    </cfRule>
  </conditionalFormatting>
  <conditionalFormatting sqref="U63">
    <cfRule type="cellIs" priority="7" dxfId="1000" operator="lessThanOrEqual" stopIfTrue="1">
      <formula>$T63</formula>
    </cfRule>
  </conditionalFormatting>
  <conditionalFormatting sqref="V63">
    <cfRule type="cellIs" priority="6" dxfId="1000" operator="lessThanOrEqual" stopIfTrue="1">
      <formula>$T63</formula>
    </cfRule>
  </conditionalFormatting>
  <conditionalFormatting sqref="U65">
    <cfRule type="cellIs" priority="5" dxfId="1000" operator="lessThanOrEqual" stopIfTrue="1">
      <formula>$T65</formula>
    </cfRule>
  </conditionalFormatting>
  <conditionalFormatting sqref="U67">
    <cfRule type="cellIs" priority="4" dxfId="1000" operator="lessThanOrEqual" stopIfTrue="1">
      <formula>$T67</formula>
    </cfRule>
  </conditionalFormatting>
  <conditionalFormatting sqref="U69">
    <cfRule type="cellIs" priority="3" dxfId="1000" operator="lessThanOrEqual" stopIfTrue="1">
      <formula>$T69</formula>
    </cfRule>
  </conditionalFormatting>
  <conditionalFormatting sqref="U71">
    <cfRule type="cellIs" priority="2" dxfId="1000" operator="lessThanOrEqual" stopIfTrue="1">
      <formula>$T71</formula>
    </cfRule>
  </conditionalFormatting>
  <conditionalFormatting sqref="U73">
    <cfRule type="cellIs" priority="1" dxfId="1000" operator="lessThanOrEqual" stopIfTrue="1">
      <formula>$T73</formula>
    </cfRule>
  </conditionalFormatting>
  <printOptions/>
  <pageMargins left="0.23622047244094488" right="0.23622047244094488" top="0.15748031496062992" bottom="0.15748031496062992" header="0.31496062992125984" footer="0.31496062992125984"/>
  <pageSetup fitToHeight="1" fitToWidth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L32" sqref="L32"/>
    </sheetView>
  </sheetViews>
  <sheetFormatPr defaultColWidth="9.140625" defaultRowHeight="15"/>
  <cols>
    <col min="1" max="1" width="5.00390625" style="49" customWidth="1"/>
    <col min="2" max="3" width="5.00390625" style="49" bestFit="1" customWidth="1"/>
    <col min="4" max="4" width="3.421875" style="43" bestFit="1" customWidth="1"/>
    <col min="5" max="5" width="5.28125" style="43" bestFit="1" customWidth="1"/>
    <col min="6" max="6" width="5.00390625" style="42" customWidth="1"/>
    <col min="7" max="8" width="10.00390625" style="42" customWidth="1"/>
    <col min="9" max="9" width="3.28125" style="42" customWidth="1"/>
    <col min="10" max="10" width="5.28125" style="42" bestFit="1" customWidth="1"/>
    <col min="11" max="11" width="5.00390625" style="42" customWidth="1"/>
    <col min="12" max="13" width="10.00390625" style="42" customWidth="1"/>
    <col min="14" max="14" width="9.00390625" style="42" customWidth="1"/>
    <col min="15" max="17" width="5.00390625" style="42" customWidth="1"/>
    <col min="18" max="16384" width="9.00390625" style="42" customWidth="1"/>
  </cols>
  <sheetData>
    <row r="1" spans="1:15" ht="14.25" customHeight="1">
      <c r="A1" s="37" t="s">
        <v>22</v>
      </c>
      <c r="B1" s="38"/>
      <c r="C1" s="38"/>
      <c r="D1" s="39"/>
      <c r="E1" s="39"/>
      <c r="F1" s="40" t="s">
        <v>163</v>
      </c>
      <c r="G1" s="41"/>
      <c r="H1" s="41"/>
      <c r="I1" s="41"/>
      <c r="J1" s="41"/>
      <c r="K1" s="41"/>
      <c r="L1" s="41"/>
      <c r="M1" s="41"/>
      <c r="O1" s="42" t="s">
        <v>506</v>
      </c>
    </row>
    <row r="2" spans="1:17" ht="14.25" customHeight="1">
      <c r="A2" s="7" t="s">
        <v>0</v>
      </c>
      <c r="B2" s="7" t="s">
        <v>1</v>
      </c>
      <c r="C2" s="7" t="s">
        <v>2</v>
      </c>
      <c r="D2" s="39"/>
      <c r="E2" s="42" t="s">
        <v>6</v>
      </c>
      <c r="F2" s="4" t="s">
        <v>0</v>
      </c>
      <c r="G2" s="4" t="s">
        <v>4</v>
      </c>
      <c r="H2" s="4" t="s">
        <v>5</v>
      </c>
      <c r="I2" s="41"/>
      <c r="J2" s="42" t="s">
        <v>7</v>
      </c>
      <c r="K2" s="4" t="s">
        <v>0</v>
      </c>
      <c r="L2" s="4" t="s">
        <v>4</v>
      </c>
      <c r="M2" s="4" t="s">
        <v>5</v>
      </c>
      <c r="O2" s="7" t="s">
        <v>507</v>
      </c>
      <c r="P2" s="7" t="s">
        <v>508</v>
      </c>
      <c r="Q2" s="7" t="s">
        <v>2</v>
      </c>
    </row>
    <row r="3" spans="1:17" ht="14.25" customHeight="1">
      <c r="A3" s="8">
        <v>1</v>
      </c>
      <c r="B3" s="9" t="s">
        <v>3</v>
      </c>
      <c r="C3" s="9">
        <v>0</v>
      </c>
      <c r="D3" s="39"/>
      <c r="F3" s="6">
        <v>1</v>
      </c>
      <c r="G3" s="5">
        <v>0</v>
      </c>
      <c r="H3" s="5">
        <v>0</v>
      </c>
      <c r="I3" s="41"/>
      <c r="J3" s="41"/>
      <c r="K3" s="6">
        <v>1</v>
      </c>
      <c r="L3" s="5">
        <v>0</v>
      </c>
      <c r="M3" s="5">
        <v>0</v>
      </c>
      <c r="O3" s="8">
        <v>100</v>
      </c>
      <c r="P3" s="9">
        <v>100</v>
      </c>
      <c r="Q3" s="9">
        <v>1</v>
      </c>
    </row>
    <row r="4" spans="1:17" ht="14.25" customHeight="1">
      <c r="A4" s="8">
        <v>2</v>
      </c>
      <c r="B4" s="9" t="s">
        <v>3</v>
      </c>
      <c r="C4" s="9">
        <v>0</v>
      </c>
      <c r="D4" s="39"/>
      <c r="F4" s="6">
        <v>2</v>
      </c>
      <c r="G4" s="5">
        <v>7</v>
      </c>
      <c r="H4" s="5">
        <v>7</v>
      </c>
      <c r="I4" s="41"/>
      <c r="J4" s="41"/>
      <c r="K4" s="6">
        <v>2</v>
      </c>
      <c r="L4" s="5">
        <v>9</v>
      </c>
      <c r="M4" s="5">
        <v>9</v>
      </c>
      <c r="O4" s="8">
        <v>200</v>
      </c>
      <c r="P4" s="9">
        <v>300</v>
      </c>
      <c r="Q4" s="9">
        <v>2</v>
      </c>
    </row>
    <row r="5" spans="1:17" ht="14.25" customHeight="1">
      <c r="A5" s="8">
        <v>3</v>
      </c>
      <c r="B5" s="9" t="s">
        <v>3</v>
      </c>
      <c r="C5" s="9">
        <v>0</v>
      </c>
      <c r="D5" s="39"/>
      <c r="F5" s="6">
        <v>3</v>
      </c>
      <c r="G5" s="5">
        <v>15</v>
      </c>
      <c r="H5" s="5">
        <v>22</v>
      </c>
      <c r="I5" s="41"/>
      <c r="J5" s="41"/>
      <c r="K5" s="6">
        <v>3</v>
      </c>
      <c r="L5" s="5">
        <v>20</v>
      </c>
      <c r="M5" s="5">
        <v>29</v>
      </c>
      <c r="O5" s="8">
        <v>300</v>
      </c>
      <c r="P5" s="9">
        <v>600</v>
      </c>
      <c r="Q5" s="9">
        <v>3</v>
      </c>
    </row>
    <row r="6" spans="1:17" ht="14.25" customHeight="1">
      <c r="A6" s="8">
        <v>4</v>
      </c>
      <c r="B6" s="9" t="s">
        <v>3</v>
      </c>
      <c r="C6" s="9">
        <v>0</v>
      </c>
      <c r="D6" s="39"/>
      <c r="F6" s="6">
        <v>4</v>
      </c>
      <c r="G6" s="5">
        <v>26</v>
      </c>
      <c r="H6" s="5">
        <v>48</v>
      </c>
      <c r="I6" s="41"/>
      <c r="J6" s="41"/>
      <c r="K6" s="6">
        <v>4</v>
      </c>
      <c r="L6" s="5">
        <v>35</v>
      </c>
      <c r="M6" s="5">
        <v>64</v>
      </c>
      <c r="O6" s="8">
        <v>400</v>
      </c>
      <c r="P6" s="9">
        <v>1000</v>
      </c>
      <c r="Q6" s="9">
        <v>4</v>
      </c>
    </row>
    <row r="7" spans="1:17" ht="14.25" customHeight="1">
      <c r="A7" s="8">
        <v>5</v>
      </c>
      <c r="B7" s="9" t="s">
        <v>3</v>
      </c>
      <c r="C7" s="9">
        <v>0</v>
      </c>
      <c r="D7" s="39"/>
      <c r="F7" s="6">
        <v>5</v>
      </c>
      <c r="G7" s="5">
        <v>40</v>
      </c>
      <c r="H7" s="5">
        <v>88</v>
      </c>
      <c r="I7" s="41"/>
      <c r="J7" s="41"/>
      <c r="K7" s="6">
        <v>5</v>
      </c>
      <c r="L7" s="5">
        <v>53</v>
      </c>
      <c r="M7" s="5">
        <v>117</v>
      </c>
      <c r="O7" s="8">
        <v>500</v>
      </c>
      <c r="P7" s="9">
        <v>1500</v>
      </c>
      <c r="Q7" s="9">
        <v>5</v>
      </c>
    </row>
    <row r="8" spans="1:17" ht="14.25" customHeight="1">
      <c r="A8" s="8">
        <v>6</v>
      </c>
      <c r="B8" s="9" t="s">
        <v>3</v>
      </c>
      <c r="C8" s="9">
        <v>0</v>
      </c>
      <c r="D8" s="39"/>
      <c r="F8" s="6">
        <v>6</v>
      </c>
      <c r="G8" s="5">
        <v>59</v>
      </c>
      <c r="H8" s="5">
        <v>147</v>
      </c>
      <c r="I8" s="41"/>
      <c r="J8" s="41"/>
      <c r="K8" s="6">
        <v>6</v>
      </c>
      <c r="L8" s="5">
        <v>79</v>
      </c>
      <c r="M8" s="5">
        <v>196</v>
      </c>
      <c r="O8" s="8">
        <v>500</v>
      </c>
      <c r="P8" s="9">
        <v>2000</v>
      </c>
      <c r="Q8" s="9">
        <v>6</v>
      </c>
    </row>
    <row r="9" spans="1:17" ht="14.25" customHeight="1">
      <c r="A9" s="8">
        <v>7</v>
      </c>
      <c r="B9" s="9" t="s">
        <v>3</v>
      </c>
      <c r="C9" s="9">
        <v>0</v>
      </c>
      <c r="D9" s="39"/>
      <c r="F9" s="6">
        <v>7</v>
      </c>
      <c r="G9" s="5">
        <v>87</v>
      </c>
      <c r="H9" s="5">
        <v>234</v>
      </c>
      <c r="I9" s="41"/>
      <c r="J9" s="41"/>
      <c r="K9" s="6">
        <v>7</v>
      </c>
      <c r="L9" s="5">
        <v>116</v>
      </c>
      <c r="M9" s="5">
        <v>312</v>
      </c>
      <c r="O9" s="8">
        <v>500</v>
      </c>
      <c r="P9" s="9">
        <v>2500</v>
      </c>
      <c r="Q9" s="9">
        <v>7</v>
      </c>
    </row>
    <row r="10" spans="1:17" ht="14.25" customHeight="1">
      <c r="A10" s="8">
        <v>8</v>
      </c>
      <c r="B10" s="9" t="s">
        <v>3</v>
      </c>
      <c r="C10" s="9">
        <v>0</v>
      </c>
      <c r="D10" s="39"/>
      <c r="F10" s="6">
        <v>8</v>
      </c>
      <c r="G10" s="5">
        <v>128</v>
      </c>
      <c r="H10" s="5">
        <v>362</v>
      </c>
      <c r="I10" s="41"/>
      <c r="J10" s="41"/>
      <c r="K10" s="6">
        <v>8</v>
      </c>
      <c r="L10" s="5">
        <v>171</v>
      </c>
      <c r="M10" s="5">
        <v>483</v>
      </c>
      <c r="O10" s="8">
        <v>500</v>
      </c>
      <c r="P10" s="9">
        <v>3000</v>
      </c>
      <c r="Q10" s="9">
        <v>8</v>
      </c>
    </row>
    <row r="11" spans="1:17" ht="12">
      <c r="A11" s="8">
        <v>9</v>
      </c>
      <c r="B11" s="9" t="s">
        <v>3</v>
      </c>
      <c r="C11" s="9">
        <v>0</v>
      </c>
      <c r="F11" s="6">
        <v>9</v>
      </c>
      <c r="G11" s="5">
        <v>184</v>
      </c>
      <c r="H11" s="5">
        <v>546</v>
      </c>
      <c r="K11" s="6">
        <v>9</v>
      </c>
      <c r="L11" s="5">
        <v>245</v>
      </c>
      <c r="M11" s="5">
        <v>728</v>
      </c>
      <c r="O11" s="8">
        <v>500</v>
      </c>
      <c r="P11" s="9">
        <v>3500</v>
      </c>
      <c r="Q11" s="9">
        <v>9</v>
      </c>
    </row>
    <row r="12" spans="1:17" ht="12">
      <c r="A12" s="8">
        <v>10</v>
      </c>
      <c r="B12" s="9">
        <v>3</v>
      </c>
      <c r="C12" s="9">
        <v>3</v>
      </c>
      <c r="F12" s="6">
        <v>10</v>
      </c>
      <c r="G12" s="5">
        <v>264</v>
      </c>
      <c r="H12" s="5">
        <v>810</v>
      </c>
      <c r="K12" s="6">
        <v>10</v>
      </c>
      <c r="L12" s="5">
        <v>352</v>
      </c>
      <c r="M12" s="5">
        <v>1080</v>
      </c>
      <c r="O12" s="8">
        <v>500</v>
      </c>
      <c r="P12" s="9">
        <v>4000</v>
      </c>
      <c r="Q12" s="9">
        <v>10</v>
      </c>
    </row>
    <row r="13" spans="1:17" ht="12">
      <c r="A13" s="8">
        <v>11</v>
      </c>
      <c r="B13" s="9">
        <v>3</v>
      </c>
      <c r="C13" s="9">
        <v>6</v>
      </c>
      <c r="F13" s="6">
        <v>11</v>
      </c>
      <c r="G13" s="5">
        <v>370</v>
      </c>
      <c r="H13" s="5">
        <v>1180</v>
      </c>
      <c r="K13" s="6">
        <v>11</v>
      </c>
      <c r="L13" s="5">
        <v>493</v>
      </c>
      <c r="M13" s="5">
        <v>1573</v>
      </c>
      <c r="O13" s="8">
        <v>500</v>
      </c>
      <c r="P13" s="9">
        <v>4500</v>
      </c>
      <c r="Q13" s="9">
        <v>11</v>
      </c>
    </row>
    <row r="14" spans="1:17" ht="12">
      <c r="A14" s="8">
        <v>12</v>
      </c>
      <c r="B14" s="9" t="s">
        <v>3</v>
      </c>
      <c r="C14" s="9">
        <v>6</v>
      </c>
      <c r="F14" s="6">
        <v>12</v>
      </c>
      <c r="G14" s="5">
        <v>512</v>
      </c>
      <c r="H14" s="5">
        <v>1692</v>
      </c>
      <c r="K14" s="6">
        <v>12</v>
      </c>
      <c r="L14" s="5">
        <v>682</v>
      </c>
      <c r="M14" s="5">
        <v>2255</v>
      </c>
      <c r="O14" s="8">
        <v>500</v>
      </c>
      <c r="P14" s="9">
        <v>5000</v>
      </c>
      <c r="Q14" s="9">
        <v>12</v>
      </c>
    </row>
    <row r="15" spans="1:17" ht="12">
      <c r="A15" s="8">
        <v>13</v>
      </c>
      <c r="B15" s="9">
        <v>3</v>
      </c>
      <c r="C15" s="9">
        <v>9</v>
      </c>
      <c r="F15" s="6">
        <v>13</v>
      </c>
      <c r="G15" s="5">
        <v>691</v>
      </c>
      <c r="H15" s="5">
        <v>2383</v>
      </c>
      <c r="K15" s="6">
        <v>13</v>
      </c>
      <c r="L15" s="5">
        <v>921</v>
      </c>
      <c r="M15" s="5">
        <v>3176</v>
      </c>
      <c r="O15" s="8">
        <v>500</v>
      </c>
      <c r="P15" s="9">
        <v>5500</v>
      </c>
      <c r="Q15" s="9">
        <v>13</v>
      </c>
    </row>
    <row r="16" spans="1:13" ht="12">
      <c r="A16" s="8">
        <v>14</v>
      </c>
      <c r="B16" s="9">
        <v>4</v>
      </c>
      <c r="C16" s="9">
        <v>13</v>
      </c>
      <c r="F16" s="6">
        <v>14</v>
      </c>
      <c r="G16" s="5">
        <v>920</v>
      </c>
      <c r="H16" s="5">
        <v>3303</v>
      </c>
      <c r="K16" s="6">
        <v>14</v>
      </c>
      <c r="L16" s="5">
        <v>1226</v>
      </c>
      <c r="M16" s="5">
        <v>4402</v>
      </c>
    </row>
    <row r="17" spans="1:13" ht="12">
      <c r="A17" s="8">
        <v>15</v>
      </c>
      <c r="B17" s="9" t="s">
        <v>3</v>
      </c>
      <c r="C17" s="9">
        <v>13</v>
      </c>
      <c r="F17" s="6">
        <v>15</v>
      </c>
      <c r="G17" s="5">
        <v>1200</v>
      </c>
      <c r="H17" s="5">
        <v>4503</v>
      </c>
      <c r="K17" s="6">
        <v>15</v>
      </c>
      <c r="L17" s="5">
        <v>1600</v>
      </c>
      <c r="M17" s="5">
        <v>6002</v>
      </c>
    </row>
    <row r="18" spans="1:13" ht="12">
      <c r="A18" s="8">
        <v>16</v>
      </c>
      <c r="B18" s="9">
        <v>4</v>
      </c>
      <c r="C18" s="9">
        <v>17</v>
      </c>
      <c r="F18" s="6">
        <v>16</v>
      </c>
      <c r="G18" s="5">
        <v>1540</v>
      </c>
      <c r="H18" s="5">
        <v>6043</v>
      </c>
      <c r="K18" s="6">
        <v>16</v>
      </c>
      <c r="L18" s="5">
        <v>2053</v>
      </c>
      <c r="M18" s="5">
        <v>8055</v>
      </c>
    </row>
    <row r="19" spans="1:13" ht="12">
      <c r="A19" s="8">
        <v>17</v>
      </c>
      <c r="B19" s="9">
        <v>4</v>
      </c>
      <c r="C19" s="9">
        <v>21</v>
      </c>
      <c r="F19" s="6">
        <v>17</v>
      </c>
      <c r="G19" s="5">
        <v>1946</v>
      </c>
      <c r="H19" s="5">
        <v>7989</v>
      </c>
      <c r="K19" s="6">
        <v>17</v>
      </c>
      <c r="L19" s="5">
        <v>2594</v>
      </c>
      <c r="M19" s="5">
        <v>10649</v>
      </c>
    </row>
    <row r="20" spans="1:13" ht="12">
      <c r="A20" s="8">
        <v>18</v>
      </c>
      <c r="B20" s="9" t="s">
        <v>3</v>
      </c>
      <c r="C20" s="9">
        <v>21</v>
      </c>
      <c r="F20" s="6">
        <v>18</v>
      </c>
      <c r="G20" s="5">
        <v>2423</v>
      </c>
      <c r="H20" s="5">
        <v>10412</v>
      </c>
      <c r="K20" s="6">
        <v>18</v>
      </c>
      <c r="L20" s="5">
        <v>3230</v>
      </c>
      <c r="M20" s="5">
        <v>13879</v>
      </c>
    </row>
    <row r="21" spans="1:13" ht="12">
      <c r="A21" s="8">
        <v>19</v>
      </c>
      <c r="B21" s="9">
        <v>4</v>
      </c>
      <c r="C21" s="9">
        <v>25</v>
      </c>
      <c r="F21" s="6">
        <v>19</v>
      </c>
      <c r="G21" s="5">
        <v>2975</v>
      </c>
      <c r="H21" s="5">
        <v>13387</v>
      </c>
      <c r="K21" s="6">
        <v>19</v>
      </c>
      <c r="L21" s="5">
        <v>3966</v>
      </c>
      <c r="M21" s="5">
        <v>17845</v>
      </c>
    </row>
    <row r="22" spans="1:13" ht="12">
      <c r="A22" s="8">
        <v>20</v>
      </c>
      <c r="B22" s="9">
        <v>4</v>
      </c>
      <c r="C22" s="9">
        <v>29</v>
      </c>
      <c r="F22" s="6">
        <v>20</v>
      </c>
      <c r="G22" s="5">
        <v>3609</v>
      </c>
      <c r="H22" s="5">
        <v>16996</v>
      </c>
      <c r="K22" s="6">
        <v>20</v>
      </c>
      <c r="L22" s="5">
        <v>4811</v>
      </c>
      <c r="M22" s="5">
        <v>22656</v>
      </c>
    </row>
    <row r="23" spans="1:13" ht="12">
      <c r="A23" s="8">
        <v>21</v>
      </c>
      <c r="B23" s="9" t="s">
        <v>3</v>
      </c>
      <c r="C23" s="9">
        <v>29</v>
      </c>
      <c r="F23" s="6">
        <v>21</v>
      </c>
      <c r="G23" s="5">
        <v>4324</v>
      </c>
      <c r="H23" s="5">
        <v>21320</v>
      </c>
      <c r="K23" s="6">
        <v>21</v>
      </c>
      <c r="L23" s="5">
        <v>5764</v>
      </c>
      <c r="M23" s="5">
        <v>28420</v>
      </c>
    </row>
    <row r="24" spans="1:13" ht="12">
      <c r="A24" s="8">
        <v>22</v>
      </c>
      <c r="B24" s="9">
        <v>3</v>
      </c>
      <c r="C24" s="9">
        <v>32</v>
      </c>
      <c r="F24" s="6">
        <v>22</v>
      </c>
      <c r="G24" s="5">
        <v>5127</v>
      </c>
      <c r="H24" s="5">
        <v>26447</v>
      </c>
      <c r="K24" s="6">
        <v>22</v>
      </c>
      <c r="L24" s="5">
        <v>6834</v>
      </c>
      <c r="M24" s="5">
        <v>35254</v>
      </c>
    </row>
    <row r="25" spans="1:13" ht="12">
      <c r="A25" s="8">
        <v>23</v>
      </c>
      <c r="B25" s="9">
        <v>4</v>
      </c>
      <c r="C25" s="9">
        <v>36</v>
      </c>
      <c r="F25" s="6">
        <v>23</v>
      </c>
      <c r="G25" s="5">
        <v>6012</v>
      </c>
      <c r="H25" s="5">
        <v>32459</v>
      </c>
      <c r="K25" s="6">
        <v>23</v>
      </c>
      <c r="L25" s="5">
        <v>8014</v>
      </c>
      <c r="M25" s="5">
        <v>43268</v>
      </c>
    </row>
    <row r="26" spans="1:13" ht="12">
      <c r="A26" s="8">
        <v>24</v>
      </c>
      <c r="B26" s="9" t="s">
        <v>3</v>
      </c>
      <c r="C26" s="9">
        <v>36</v>
      </c>
      <c r="F26" s="6">
        <v>24</v>
      </c>
      <c r="G26" s="5">
        <v>6985</v>
      </c>
      <c r="H26" s="5">
        <v>39444</v>
      </c>
      <c r="K26" s="6">
        <v>24</v>
      </c>
      <c r="L26" s="5">
        <v>9311</v>
      </c>
      <c r="M26" s="5">
        <v>52579</v>
      </c>
    </row>
    <row r="27" spans="1:13" ht="12">
      <c r="A27" s="8">
        <v>25</v>
      </c>
      <c r="B27" s="9">
        <v>4</v>
      </c>
      <c r="C27" s="9">
        <v>40</v>
      </c>
      <c r="F27" s="6">
        <v>25</v>
      </c>
      <c r="G27" s="5">
        <v>8036</v>
      </c>
      <c r="H27" s="5">
        <v>47480</v>
      </c>
      <c r="K27" s="6">
        <v>25</v>
      </c>
      <c r="L27" s="5">
        <v>10712</v>
      </c>
      <c r="M27" s="5">
        <v>63291</v>
      </c>
    </row>
    <row r="28" spans="1:13" ht="12">
      <c r="A28" s="8">
        <v>26</v>
      </c>
      <c r="B28" s="9">
        <v>4</v>
      </c>
      <c r="C28" s="9">
        <v>44</v>
      </c>
      <c r="F28" s="6">
        <v>26</v>
      </c>
      <c r="G28" s="5">
        <v>9165</v>
      </c>
      <c r="H28" s="5">
        <v>56645</v>
      </c>
      <c r="K28" s="6">
        <v>26</v>
      </c>
      <c r="L28" s="5">
        <v>12217</v>
      </c>
      <c r="M28" s="5">
        <v>75508</v>
      </c>
    </row>
    <row r="29" spans="1:13" ht="12">
      <c r="A29" s="8">
        <v>27</v>
      </c>
      <c r="B29" s="9" t="s">
        <v>3</v>
      </c>
      <c r="C29" s="9">
        <v>44</v>
      </c>
      <c r="F29" s="6">
        <v>27</v>
      </c>
      <c r="G29" s="5">
        <v>10364</v>
      </c>
      <c r="H29" s="5">
        <v>67009</v>
      </c>
      <c r="K29" s="6">
        <v>27</v>
      </c>
      <c r="L29" s="5">
        <v>13815</v>
      </c>
      <c r="M29" s="5">
        <v>89323</v>
      </c>
    </row>
    <row r="30" spans="1:13" ht="12">
      <c r="A30" s="8">
        <v>28</v>
      </c>
      <c r="B30" s="9">
        <v>5</v>
      </c>
      <c r="C30" s="9">
        <v>49</v>
      </c>
      <c r="F30" s="6">
        <v>28</v>
      </c>
      <c r="G30" s="5">
        <v>11629</v>
      </c>
      <c r="H30" s="5">
        <v>78638</v>
      </c>
      <c r="K30" s="6">
        <v>28</v>
      </c>
      <c r="L30" s="5">
        <v>15501</v>
      </c>
      <c r="M30" s="5">
        <v>104824</v>
      </c>
    </row>
    <row r="31" spans="1:13" ht="12">
      <c r="A31" s="8">
        <v>29</v>
      </c>
      <c r="B31" s="9">
        <v>5</v>
      </c>
      <c r="C31" s="9">
        <v>54</v>
      </c>
      <c r="F31" s="6">
        <v>29</v>
      </c>
      <c r="G31" s="5">
        <v>12961</v>
      </c>
      <c r="H31" s="5">
        <v>91599</v>
      </c>
      <c r="K31" s="6">
        <v>29</v>
      </c>
      <c r="L31" s="5">
        <v>17277</v>
      </c>
      <c r="M31" s="5">
        <v>122101</v>
      </c>
    </row>
    <row r="32" spans="1:13" ht="12">
      <c r="A32" s="8">
        <v>30</v>
      </c>
      <c r="B32" s="9" t="s">
        <v>3</v>
      </c>
      <c r="C32" s="9">
        <v>54</v>
      </c>
      <c r="F32" s="6">
        <v>30</v>
      </c>
      <c r="G32" s="5">
        <v>14359</v>
      </c>
      <c r="H32" s="5">
        <v>105958</v>
      </c>
      <c r="K32" s="6">
        <v>30</v>
      </c>
      <c r="L32" s="5">
        <v>19141</v>
      </c>
      <c r="M32" s="5">
        <v>141242</v>
      </c>
    </row>
    <row r="33" spans="1:13" ht="12">
      <c r="A33" s="8">
        <v>31</v>
      </c>
      <c r="B33" s="9">
        <v>4</v>
      </c>
      <c r="C33" s="9">
        <v>58</v>
      </c>
      <c r="F33" s="6">
        <v>31</v>
      </c>
      <c r="G33" s="5">
        <v>15826</v>
      </c>
      <c r="H33" s="5">
        <v>121784</v>
      </c>
      <c r="K33" s="6">
        <v>31</v>
      </c>
      <c r="L33" s="5">
        <v>21096</v>
      </c>
      <c r="M33" s="5">
        <v>162338</v>
      </c>
    </row>
    <row r="34" spans="1:13" ht="12">
      <c r="A34" s="8">
        <v>32</v>
      </c>
      <c r="B34" s="9">
        <v>5</v>
      </c>
      <c r="C34" s="9">
        <v>63</v>
      </c>
      <c r="F34" s="6">
        <v>32</v>
      </c>
      <c r="G34" s="5">
        <v>17362</v>
      </c>
      <c r="H34" s="5">
        <v>139146</v>
      </c>
      <c r="K34" s="6">
        <v>32</v>
      </c>
      <c r="L34" s="5">
        <v>23144</v>
      </c>
      <c r="M34" s="5">
        <v>185482</v>
      </c>
    </row>
    <row r="35" spans="1:13" ht="12">
      <c r="A35" s="8">
        <v>33</v>
      </c>
      <c r="B35" s="9" t="s">
        <v>3</v>
      </c>
      <c r="C35" s="9">
        <v>63</v>
      </c>
      <c r="F35" s="6">
        <v>33</v>
      </c>
      <c r="G35" s="5">
        <v>18969</v>
      </c>
      <c r="H35" s="5">
        <v>158115</v>
      </c>
      <c r="K35" s="6">
        <v>33</v>
      </c>
      <c r="L35" s="5">
        <v>25286</v>
      </c>
      <c r="M35" s="5">
        <v>210768</v>
      </c>
    </row>
    <row r="36" spans="1:13" ht="12">
      <c r="A36" s="8">
        <v>34</v>
      </c>
      <c r="B36" s="9">
        <v>5</v>
      </c>
      <c r="C36" s="9">
        <v>68</v>
      </c>
      <c r="F36" s="6">
        <v>34</v>
      </c>
      <c r="G36" s="5">
        <v>20650</v>
      </c>
      <c r="H36" s="5">
        <v>178765</v>
      </c>
      <c r="K36" s="6">
        <v>34</v>
      </c>
      <c r="L36" s="5">
        <v>27526</v>
      </c>
      <c r="M36" s="5">
        <v>238294</v>
      </c>
    </row>
    <row r="37" spans="1:13" ht="12">
      <c r="A37" s="8">
        <v>35</v>
      </c>
      <c r="B37" s="9">
        <v>4</v>
      </c>
      <c r="C37" s="9">
        <v>72</v>
      </c>
      <c r="F37" s="6">
        <v>35</v>
      </c>
      <c r="G37" s="5">
        <v>22404</v>
      </c>
      <c r="H37" s="5">
        <v>201169</v>
      </c>
      <c r="K37" s="6">
        <v>35</v>
      </c>
      <c r="L37" s="5">
        <v>29865</v>
      </c>
      <c r="M37" s="5">
        <v>268159</v>
      </c>
    </row>
    <row r="38" spans="1:13" ht="12">
      <c r="A38" s="8">
        <v>36</v>
      </c>
      <c r="B38" s="9" t="s">
        <v>3</v>
      </c>
      <c r="C38" s="9">
        <v>72</v>
      </c>
      <c r="F38" s="6">
        <v>36</v>
      </c>
      <c r="G38" s="5">
        <v>24232</v>
      </c>
      <c r="H38" s="5">
        <v>225401</v>
      </c>
      <c r="K38" s="6">
        <v>36</v>
      </c>
      <c r="L38" s="5">
        <v>32301</v>
      </c>
      <c r="M38" s="5">
        <v>300460</v>
      </c>
    </row>
    <row r="39" spans="1:13" ht="12">
      <c r="A39" s="8">
        <v>37</v>
      </c>
      <c r="B39" s="9">
        <v>4</v>
      </c>
      <c r="C39" s="9">
        <v>76</v>
      </c>
      <c r="F39" s="6">
        <v>37</v>
      </c>
      <c r="G39" s="5">
        <v>26136</v>
      </c>
      <c r="H39" s="5">
        <v>251537</v>
      </c>
      <c r="K39" s="6">
        <v>37</v>
      </c>
      <c r="L39" s="5">
        <v>34839</v>
      </c>
      <c r="M39" s="5">
        <v>335299</v>
      </c>
    </row>
    <row r="40" spans="1:13" ht="12">
      <c r="A40" s="8">
        <v>38</v>
      </c>
      <c r="B40" s="9">
        <v>3</v>
      </c>
      <c r="C40" s="9">
        <v>79</v>
      </c>
      <c r="F40" s="6">
        <v>38</v>
      </c>
      <c r="G40" s="5">
        <v>28118</v>
      </c>
      <c r="H40" s="5">
        <v>279655</v>
      </c>
      <c r="K40" s="6">
        <v>38</v>
      </c>
      <c r="L40" s="5">
        <v>37481</v>
      </c>
      <c r="M40" s="5">
        <v>372780</v>
      </c>
    </row>
    <row r="41" spans="1:13" ht="12">
      <c r="A41" s="8">
        <v>39</v>
      </c>
      <c r="B41" s="9" t="s">
        <v>3</v>
      </c>
      <c r="C41" s="9">
        <v>79</v>
      </c>
      <c r="F41" s="6">
        <v>39</v>
      </c>
      <c r="G41" s="5">
        <v>30180</v>
      </c>
      <c r="H41" s="5">
        <v>309835</v>
      </c>
      <c r="K41" s="6">
        <v>39</v>
      </c>
      <c r="L41" s="5">
        <v>40230</v>
      </c>
      <c r="M41" s="5">
        <v>413010</v>
      </c>
    </row>
    <row r="42" spans="1:13" ht="12">
      <c r="A42" s="8">
        <v>40</v>
      </c>
      <c r="B42" s="9">
        <v>4</v>
      </c>
      <c r="C42" s="9">
        <v>83</v>
      </c>
      <c r="F42" s="6">
        <v>40</v>
      </c>
      <c r="G42" s="5">
        <v>32319</v>
      </c>
      <c r="H42" s="5">
        <v>342154</v>
      </c>
      <c r="K42" s="6">
        <v>40</v>
      </c>
      <c r="L42" s="5">
        <v>43081</v>
      </c>
      <c r="M42" s="5">
        <v>456091</v>
      </c>
    </row>
    <row r="43" spans="1:13" ht="12">
      <c r="A43" s="8">
        <v>41</v>
      </c>
      <c r="B43" s="9">
        <v>4</v>
      </c>
      <c r="C43" s="9">
        <v>87</v>
      </c>
      <c r="F43" s="6">
        <v>41</v>
      </c>
      <c r="G43" s="5">
        <v>34541</v>
      </c>
      <c r="H43" s="5">
        <v>376695</v>
      </c>
      <c r="K43" s="6">
        <v>41</v>
      </c>
      <c r="L43" s="5">
        <v>46043</v>
      </c>
      <c r="M43" s="5">
        <v>502134</v>
      </c>
    </row>
    <row r="44" spans="1:13" ht="12">
      <c r="A44" s="8">
        <v>42</v>
      </c>
      <c r="B44" s="9" t="s">
        <v>3</v>
      </c>
      <c r="C44" s="9">
        <v>87</v>
      </c>
      <c r="F44" s="6">
        <v>42</v>
      </c>
      <c r="G44" s="5">
        <v>36844</v>
      </c>
      <c r="H44" s="5">
        <v>413539</v>
      </c>
      <c r="K44" s="6">
        <v>42</v>
      </c>
      <c r="L44" s="5">
        <v>49113</v>
      </c>
      <c r="M44" s="5">
        <v>551247</v>
      </c>
    </row>
    <row r="45" spans="1:13" ht="12">
      <c r="A45" s="8">
        <v>43</v>
      </c>
      <c r="B45" s="9">
        <v>3</v>
      </c>
      <c r="C45" s="9">
        <v>90</v>
      </c>
      <c r="F45" s="6">
        <v>43</v>
      </c>
      <c r="G45" s="5">
        <v>39231</v>
      </c>
      <c r="H45" s="5">
        <v>452770</v>
      </c>
      <c r="K45" s="6">
        <v>43</v>
      </c>
      <c r="L45" s="5">
        <v>52295</v>
      </c>
      <c r="M45" s="5">
        <v>603542</v>
      </c>
    </row>
    <row r="46" spans="1:13" ht="12">
      <c r="A46" s="8">
        <v>44</v>
      </c>
      <c r="B46" s="9">
        <v>3</v>
      </c>
      <c r="C46" s="9">
        <v>93</v>
      </c>
      <c r="F46" s="6">
        <v>44</v>
      </c>
      <c r="G46" s="5">
        <v>41704</v>
      </c>
      <c r="H46" s="5">
        <v>494474</v>
      </c>
      <c r="K46" s="6">
        <v>44</v>
      </c>
      <c r="L46" s="5">
        <v>55591</v>
      </c>
      <c r="M46" s="5">
        <v>659133</v>
      </c>
    </row>
    <row r="47" spans="1:13" ht="12">
      <c r="A47" s="8">
        <v>45</v>
      </c>
      <c r="B47" s="9" t="s">
        <v>3</v>
      </c>
      <c r="C47" s="9">
        <v>93</v>
      </c>
      <c r="F47" s="6">
        <v>45</v>
      </c>
      <c r="G47" s="5">
        <v>44262</v>
      </c>
      <c r="H47" s="5">
        <v>538736</v>
      </c>
      <c r="K47" s="6">
        <v>45</v>
      </c>
      <c r="L47" s="5">
        <v>59001</v>
      </c>
      <c r="M47" s="5">
        <v>718134</v>
      </c>
    </row>
    <row r="48" spans="1:13" ht="12">
      <c r="A48" s="8">
        <v>46</v>
      </c>
      <c r="B48" s="9">
        <v>4</v>
      </c>
      <c r="C48" s="9">
        <v>97</v>
      </c>
      <c r="F48" s="6">
        <v>46</v>
      </c>
      <c r="G48" s="5">
        <v>46907</v>
      </c>
      <c r="H48" s="5">
        <v>585643</v>
      </c>
      <c r="K48" s="6">
        <v>46</v>
      </c>
      <c r="L48" s="5">
        <v>62527</v>
      </c>
      <c r="M48" s="5">
        <v>780661</v>
      </c>
    </row>
    <row r="49" spans="1:13" ht="12">
      <c r="A49" s="8">
        <v>47</v>
      </c>
      <c r="B49" s="9">
        <v>3</v>
      </c>
      <c r="C49" s="9">
        <v>100</v>
      </c>
      <c r="F49" s="6">
        <v>47</v>
      </c>
      <c r="G49" s="5">
        <v>49641</v>
      </c>
      <c r="H49" s="5">
        <v>635284</v>
      </c>
      <c r="K49" s="6">
        <v>47</v>
      </c>
      <c r="L49" s="5">
        <v>66171</v>
      </c>
      <c r="M49" s="5">
        <v>846832</v>
      </c>
    </row>
    <row r="50" spans="1:13" ht="12">
      <c r="A50" s="8">
        <v>48</v>
      </c>
      <c r="B50" s="9" t="s">
        <v>3</v>
      </c>
      <c r="C50" s="9">
        <v>100</v>
      </c>
      <c r="F50" s="6">
        <v>48</v>
      </c>
      <c r="G50" s="5">
        <v>52464</v>
      </c>
      <c r="H50" s="5">
        <v>687748</v>
      </c>
      <c r="K50" s="6">
        <v>48</v>
      </c>
      <c r="L50" s="5">
        <v>69935</v>
      </c>
      <c r="M50" s="5">
        <v>916767</v>
      </c>
    </row>
    <row r="51" spans="1:13" ht="12">
      <c r="A51" s="8">
        <v>49</v>
      </c>
      <c r="B51" s="9">
        <v>3</v>
      </c>
      <c r="C51" s="9">
        <v>103</v>
      </c>
      <c r="F51" s="6">
        <v>49</v>
      </c>
      <c r="G51" s="5">
        <v>55381</v>
      </c>
      <c r="H51" s="5">
        <v>743129</v>
      </c>
      <c r="K51" s="6">
        <v>49</v>
      </c>
      <c r="L51" s="5">
        <v>73823</v>
      </c>
      <c r="M51" s="5">
        <v>990590</v>
      </c>
    </row>
    <row r="52" spans="1:13" ht="12">
      <c r="A52" s="8">
        <v>50</v>
      </c>
      <c r="B52" s="9">
        <v>4</v>
      </c>
      <c r="C52" s="9">
        <v>107</v>
      </c>
      <c r="F52" s="6">
        <v>50</v>
      </c>
      <c r="G52" s="5">
        <v>58387</v>
      </c>
      <c r="H52" s="5">
        <v>801516</v>
      </c>
      <c r="K52" s="6">
        <v>50</v>
      </c>
      <c r="L52" s="5">
        <v>77830</v>
      </c>
      <c r="M52" s="5">
        <v>1068420</v>
      </c>
    </row>
    <row r="53" spans="1:13" ht="12">
      <c r="A53" s="8">
        <v>51</v>
      </c>
      <c r="B53" s="9" t="s">
        <v>3</v>
      </c>
      <c r="C53" s="9">
        <v>107</v>
      </c>
      <c r="F53" s="6">
        <v>51</v>
      </c>
      <c r="G53" s="5">
        <v>61488</v>
      </c>
      <c r="H53" s="5">
        <v>863004</v>
      </c>
      <c r="K53" s="6">
        <v>51</v>
      </c>
      <c r="L53" s="5">
        <v>81964</v>
      </c>
      <c r="M53" s="5">
        <v>1150384</v>
      </c>
    </row>
    <row r="54" spans="1:13" ht="12">
      <c r="A54" s="8">
        <v>52</v>
      </c>
      <c r="B54" s="9">
        <v>3</v>
      </c>
      <c r="C54" s="9">
        <v>110</v>
      </c>
      <c r="F54" s="6">
        <v>52</v>
      </c>
      <c r="G54" s="5">
        <v>67917</v>
      </c>
      <c r="H54" s="5">
        <v>930921</v>
      </c>
      <c r="K54" s="6">
        <v>52</v>
      </c>
      <c r="L54" s="5">
        <v>90533</v>
      </c>
      <c r="M54" s="5">
        <v>1240917</v>
      </c>
    </row>
    <row r="55" spans="1:13" ht="12">
      <c r="A55" s="8">
        <v>53</v>
      </c>
      <c r="B55" s="9">
        <v>3</v>
      </c>
      <c r="C55" s="9">
        <v>113</v>
      </c>
      <c r="F55" s="6">
        <v>53</v>
      </c>
      <c r="G55" s="5">
        <v>71537</v>
      </c>
      <c r="H55" s="5">
        <v>1002458</v>
      </c>
      <c r="K55" s="6">
        <v>53</v>
      </c>
      <c r="L55" s="5">
        <v>95359</v>
      </c>
      <c r="M55" s="5">
        <v>1336276</v>
      </c>
    </row>
    <row r="56" spans="1:13" ht="12">
      <c r="A56" s="8">
        <v>54</v>
      </c>
      <c r="B56" s="9" t="s">
        <v>3</v>
      </c>
      <c r="C56" s="9">
        <v>113</v>
      </c>
      <c r="F56" s="6">
        <v>54</v>
      </c>
      <c r="G56" s="5">
        <v>75271</v>
      </c>
      <c r="H56" s="5">
        <v>1077729</v>
      </c>
      <c r="K56" s="6">
        <v>54</v>
      </c>
      <c r="L56" s="5">
        <v>100336</v>
      </c>
      <c r="M56" s="5">
        <v>1436612</v>
      </c>
    </row>
    <row r="57" spans="1:13" ht="12">
      <c r="A57" s="8">
        <v>55</v>
      </c>
      <c r="B57" s="9">
        <v>3</v>
      </c>
      <c r="C57" s="9">
        <v>116</v>
      </c>
      <c r="F57" s="6">
        <v>55</v>
      </c>
      <c r="G57" s="5">
        <v>79117</v>
      </c>
      <c r="H57" s="5">
        <v>1156846</v>
      </c>
      <c r="K57" s="6">
        <v>55</v>
      </c>
      <c r="L57" s="5">
        <v>105463</v>
      </c>
      <c r="M57" s="5">
        <v>1542075</v>
      </c>
    </row>
    <row r="58" spans="1:13" ht="12">
      <c r="A58" s="8">
        <v>56</v>
      </c>
      <c r="B58" s="9">
        <v>2</v>
      </c>
      <c r="C58" s="9">
        <v>118</v>
      </c>
      <c r="F58" s="6">
        <v>56</v>
      </c>
      <c r="G58" s="5">
        <v>83073</v>
      </c>
      <c r="H58" s="5">
        <v>1239919</v>
      </c>
      <c r="K58" s="6">
        <v>56</v>
      </c>
      <c r="L58" s="5">
        <v>110736</v>
      </c>
      <c r="M58" s="5">
        <v>1652811</v>
      </c>
    </row>
    <row r="59" spans="1:13" ht="12">
      <c r="A59" s="8">
        <v>57</v>
      </c>
      <c r="B59" s="9">
        <v>1</v>
      </c>
      <c r="C59" s="9">
        <v>119</v>
      </c>
      <c r="F59" s="6">
        <v>57</v>
      </c>
      <c r="G59" s="5">
        <v>87137</v>
      </c>
      <c r="H59" s="5">
        <v>1327056</v>
      </c>
      <c r="K59" s="6">
        <v>57</v>
      </c>
      <c r="L59" s="5">
        <v>116154</v>
      </c>
      <c r="M59" s="5">
        <v>1768965</v>
      </c>
    </row>
    <row r="60" spans="1:13" ht="12">
      <c r="A60" s="8">
        <v>58</v>
      </c>
      <c r="B60" s="9">
        <v>3</v>
      </c>
      <c r="C60" s="9">
        <v>122</v>
      </c>
      <c r="F60" s="6">
        <v>58</v>
      </c>
      <c r="G60" s="5">
        <v>91308</v>
      </c>
      <c r="H60" s="5">
        <v>1418364</v>
      </c>
      <c r="K60" s="6">
        <v>58</v>
      </c>
      <c r="L60" s="5">
        <v>121714</v>
      </c>
      <c r="M60" s="5">
        <v>1890679</v>
      </c>
    </row>
    <row r="61" spans="1:13" ht="12">
      <c r="A61" s="8">
        <v>59</v>
      </c>
      <c r="B61" s="9">
        <v>2</v>
      </c>
      <c r="C61" s="9">
        <v>124</v>
      </c>
      <c r="F61" s="6">
        <v>59</v>
      </c>
      <c r="G61" s="5">
        <v>95585</v>
      </c>
      <c r="H61" s="5">
        <v>1513949</v>
      </c>
      <c r="K61" s="6">
        <v>59</v>
      </c>
      <c r="L61" s="5">
        <v>127415</v>
      </c>
      <c r="M61" s="5">
        <v>2018094</v>
      </c>
    </row>
    <row r="62" spans="1:13" ht="12">
      <c r="A62" s="8">
        <v>60</v>
      </c>
      <c r="B62" s="9">
        <v>2</v>
      </c>
      <c r="C62" s="9">
        <v>126</v>
      </c>
      <c r="F62" s="6">
        <v>60</v>
      </c>
      <c r="G62" s="44">
        <v>99971</v>
      </c>
      <c r="H62" s="44">
        <v>1613920</v>
      </c>
      <c r="K62" s="6">
        <v>60</v>
      </c>
      <c r="L62" s="5">
        <v>133261</v>
      </c>
      <c r="M62" s="5">
        <v>2151355</v>
      </c>
    </row>
    <row r="63" spans="1:13" ht="12">
      <c r="A63" s="8">
        <v>61</v>
      </c>
      <c r="B63" s="10">
        <v>3</v>
      </c>
      <c r="C63" s="9">
        <v>129</v>
      </c>
      <c r="F63" s="6">
        <v>61</v>
      </c>
      <c r="G63" s="44">
        <v>104464</v>
      </c>
      <c r="H63" s="44">
        <v>1718384</v>
      </c>
      <c r="K63" s="6">
        <v>61</v>
      </c>
      <c r="L63" s="5">
        <v>139251</v>
      </c>
      <c r="M63" s="5">
        <v>2290606</v>
      </c>
    </row>
    <row r="64" spans="1:13" s="45" customFormat="1" ht="12">
      <c r="A64" s="8">
        <v>62</v>
      </c>
      <c r="B64" s="10">
        <v>2</v>
      </c>
      <c r="C64" s="9">
        <v>131</v>
      </c>
      <c r="D64" s="43"/>
      <c r="F64" s="6">
        <v>62</v>
      </c>
      <c r="G64" s="44">
        <v>109062</v>
      </c>
      <c r="H64" s="44">
        <v>1827446</v>
      </c>
      <c r="K64" s="6">
        <v>62</v>
      </c>
      <c r="L64" s="5">
        <v>145380</v>
      </c>
      <c r="M64" s="5">
        <v>2435986</v>
      </c>
    </row>
    <row r="65" spans="1:13" s="45" customFormat="1" ht="12">
      <c r="A65" s="8">
        <v>63</v>
      </c>
      <c r="B65" s="10">
        <v>1</v>
      </c>
      <c r="C65" s="9">
        <v>132</v>
      </c>
      <c r="D65" s="43"/>
      <c r="F65" s="6">
        <v>63</v>
      </c>
      <c r="G65" s="44">
        <v>113764</v>
      </c>
      <c r="H65" s="44">
        <v>1941210</v>
      </c>
      <c r="K65" s="6">
        <v>63</v>
      </c>
      <c r="L65" s="5">
        <v>151647</v>
      </c>
      <c r="M65" s="5">
        <v>2587633</v>
      </c>
    </row>
    <row r="66" spans="1:13" s="45" customFormat="1" ht="12">
      <c r="A66" s="8">
        <v>64</v>
      </c>
      <c r="B66" s="46">
        <v>2</v>
      </c>
      <c r="C66" s="9">
        <v>134</v>
      </c>
      <c r="D66" s="43"/>
      <c r="F66" s="6">
        <v>64</v>
      </c>
      <c r="G66" s="44">
        <v>118569</v>
      </c>
      <c r="H66" s="44">
        <v>2059779</v>
      </c>
      <c r="K66" s="6">
        <v>64</v>
      </c>
      <c r="L66" s="5">
        <v>158052</v>
      </c>
      <c r="M66" s="5">
        <v>2745685</v>
      </c>
    </row>
    <row r="67" spans="1:13" s="45" customFormat="1" ht="12">
      <c r="A67" s="8">
        <v>65</v>
      </c>
      <c r="B67" s="46">
        <v>2</v>
      </c>
      <c r="C67" s="9">
        <v>136</v>
      </c>
      <c r="D67" s="43"/>
      <c r="F67" s="6">
        <v>65</v>
      </c>
      <c r="G67" s="44">
        <v>123479</v>
      </c>
      <c r="H67" s="44">
        <v>2183258</v>
      </c>
      <c r="K67" s="6">
        <v>65</v>
      </c>
      <c r="L67" s="5">
        <v>164598</v>
      </c>
      <c r="M67" s="5">
        <v>2910283</v>
      </c>
    </row>
    <row r="68" spans="1:13" s="45" customFormat="1" ht="12">
      <c r="A68" s="8">
        <v>66</v>
      </c>
      <c r="B68" s="46">
        <v>2</v>
      </c>
      <c r="C68" s="9">
        <v>138</v>
      </c>
      <c r="D68" s="43"/>
      <c r="F68" s="6">
        <v>66</v>
      </c>
      <c r="G68" s="44">
        <v>128492</v>
      </c>
      <c r="H68" s="44">
        <v>2311750</v>
      </c>
      <c r="K68" s="6">
        <v>66</v>
      </c>
      <c r="L68" s="5">
        <v>171280</v>
      </c>
      <c r="M68" s="5">
        <v>3081563</v>
      </c>
    </row>
    <row r="69" spans="1:13" s="45" customFormat="1" ht="12">
      <c r="A69" s="8">
        <v>67</v>
      </c>
      <c r="B69" s="46">
        <v>3</v>
      </c>
      <c r="C69" s="9">
        <v>141</v>
      </c>
      <c r="D69" s="43"/>
      <c r="F69" s="6">
        <v>67</v>
      </c>
      <c r="G69" s="44">
        <v>133606</v>
      </c>
      <c r="H69" s="44">
        <v>2445356</v>
      </c>
      <c r="K69" s="6">
        <v>67</v>
      </c>
      <c r="L69" s="5">
        <v>178097</v>
      </c>
      <c r="M69" s="5">
        <v>3259660</v>
      </c>
    </row>
    <row r="70" spans="1:13" s="45" customFormat="1" ht="12">
      <c r="A70" s="8">
        <v>68</v>
      </c>
      <c r="B70" s="47">
        <v>3</v>
      </c>
      <c r="C70" s="9">
        <v>144</v>
      </c>
      <c r="D70" s="43"/>
      <c r="F70" s="6">
        <v>68</v>
      </c>
      <c r="G70" s="44">
        <v>138820</v>
      </c>
      <c r="H70" s="44">
        <v>2584176</v>
      </c>
      <c r="K70" s="6">
        <v>68</v>
      </c>
      <c r="L70" s="5">
        <v>185047</v>
      </c>
      <c r="M70" s="5">
        <v>3444707</v>
      </c>
    </row>
    <row r="71" spans="1:13" ht="12">
      <c r="A71" s="8">
        <v>69</v>
      </c>
      <c r="B71" s="47">
        <v>2</v>
      </c>
      <c r="C71" s="9">
        <v>146</v>
      </c>
      <c r="F71" s="6">
        <v>69</v>
      </c>
      <c r="G71" s="44">
        <v>144133</v>
      </c>
      <c r="H71" s="44">
        <v>2728309</v>
      </c>
      <c r="K71" s="6">
        <v>69</v>
      </c>
      <c r="L71" s="5">
        <v>192129</v>
      </c>
      <c r="M71" s="5">
        <v>3636836</v>
      </c>
    </row>
    <row r="72" spans="1:13" ht="12">
      <c r="A72" s="8">
        <v>70</v>
      </c>
      <c r="B72" s="47">
        <v>2</v>
      </c>
      <c r="C72" s="9">
        <v>148</v>
      </c>
      <c r="F72" s="6">
        <v>70</v>
      </c>
      <c r="G72" s="44">
        <v>149547</v>
      </c>
      <c r="H72" s="44">
        <v>2877856</v>
      </c>
      <c r="K72" s="6">
        <v>70</v>
      </c>
      <c r="L72" s="5">
        <v>199346</v>
      </c>
      <c r="M72" s="5">
        <v>3836182</v>
      </c>
    </row>
    <row r="73" spans="1:13" ht="12">
      <c r="A73" s="8">
        <v>71</v>
      </c>
      <c r="B73" s="47">
        <v>3</v>
      </c>
      <c r="C73" s="9">
        <v>151</v>
      </c>
      <c r="F73" s="6">
        <v>71</v>
      </c>
      <c r="G73" s="44">
        <v>155060</v>
      </c>
      <c r="H73" s="44">
        <v>3032916</v>
      </c>
      <c r="K73" s="6">
        <v>71</v>
      </c>
      <c r="L73" s="5">
        <v>199346</v>
      </c>
      <c r="M73" s="5">
        <v>4035528</v>
      </c>
    </row>
    <row r="74" spans="1:13" ht="12">
      <c r="A74" s="8">
        <v>72</v>
      </c>
      <c r="B74" s="47">
        <v>1</v>
      </c>
      <c r="C74" s="9">
        <v>152</v>
      </c>
      <c r="F74" s="6">
        <v>72</v>
      </c>
      <c r="G74" s="44">
        <v>160688</v>
      </c>
      <c r="H74" s="44">
        <v>3193604</v>
      </c>
      <c r="K74" s="6">
        <v>72</v>
      </c>
      <c r="L74" s="5">
        <v>199346</v>
      </c>
      <c r="M74" s="5">
        <v>4234874</v>
      </c>
    </row>
    <row r="75" spans="1:13" ht="12">
      <c r="A75" s="8">
        <v>73</v>
      </c>
      <c r="B75" s="47">
        <v>2</v>
      </c>
      <c r="C75" s="9">
        <v>154</v>
      </c>
      <c r="F75" s="6">
        <v>73</v>
      </c>
      <c r="G75" s="44">
        <v>166466</v>
      </c>
      <c r="H75" s="44">
        <v>3360070</v>
      </c>
      <c r="K75" s="6">
        <v>73</v>
      </c>
      <c r="L75" s="5">
        <v>199346</v>
      </c>
      <c r="M75" s="5">
        <v>4434220</v>
      </c>
    </row>
    <row r="76" spans="1:13" ht="12">
      <c r="A76" s="8">
        <v>74</v>
      </c>
      <c r="B76" s="47">
        <v>2</v>
      </c>
      <c r="C76" s="9">
        <v>156</v>
      </c>
      <c r="F76" s="6">
        <v>74</v>
      </c>
      <c r="G76" s="44">
        <v>172442</v>
      </c>
      <c r="H76" s="44">
        <v>3532512</v>
      </c>
      <c r="K76" s="6">
        <v>74</v>
      </c>
      <c r="L76" s="5">
        <v>199346</v>
      </c>
      <c r="M76" s="5">
        <v>4633566</v>
      </c>
    </row>
    <row r="77" spans="1:13" ht="12">
      <c r="A77" s="8">
        <v>75</v>
      </c>
      <c r="B77" s="47">
        <v>2</v>
      </c>
      <c r="C77" s="9">
        <v>158</v>
      </c>
      <c r="F77" s="6">
        <v>75</v>
      </c>
      <c r="G77" s="44">
        <v>178667</v>
      </c>
      <c r="H77" s="44">
        <v>3711179</v>
      </c>
      <c r="K77" s="6">
        <v>75</v>
      </c>
      <c r="L77" s="5">
        <v>199346</v>
      </c>
      <c r="M77" s="5">
        <v>4832912</v>
      </c>
    </row>
    <row r="78" spans="1:13" ht="12">
      <c r="A78" s="8">
        <v>76</v>
      </c>
      <c r="B78" s="47">
        <v>3</v>
      </c>
      <c r="C78" s="9">
        <v>161</v>
      </c>
      <c r="F78" s="6">
        <v>76</v>
      </c>
      <c r="G78" s="44">
        <v>185192</v>
      </c>
      <c r="H78" s="44">
        <v>3896371</v>
      </c>
      <c r="K78" s="6">
        <v>76</v>
      </c>
      <c r="L78" s="5">
        <v>199346</v>
      </c>
      <c r="M78" s="5">
        <v>5032258</v>
      </c>
    </row>
    <row r="79" spans="1:13" ht="12">
      <c r="A79" s="8">
        <v>77</v>
      </c>
      <c r="B79" s="47">
        <v>2</v>
      </c>
      <c r="C79" s="9">
        <v>163</v>
      </c>
      <c r="F79" s="6">
        <v>77</v>
      </c>
      <c r="G79" s="44">
        <v>192068</v>
      </c>
      <c r="H79" s="44">
        <v>4088439</v>
      </c>
      <c r="K79" s="6">
        <v>77</v>
      </c>
      <c r="L79" s="5">
        <v>199346</v>
      </c>
      <c r="M79" s="5">
        <v>5231604</v>
      </c>
    </row>
    <row r="80" spans="1:13" ht="12">
      <c r="A80" s="8">
        <v>78</v>
      </c>
      <c r="B80" s="47">
        <v>2</v>
      </c>
      <c r="C80" s="9">
        <v>165</v>
      </c>
      <c r="F80" s="6">
        <v>78</v>
      </c>
      <c r="G80" s="44">
        <v>199346</v>
      </c>
      <c r="H80" s="44">
        <v>4287785</v>
      </c>
      <c r="K80" s="6">
        <v>78</v>
      </c>
      <c r="L80" s="5">
        <v>199346</v>
      </c>
      <c r="M80" s="5">
        <v>5430950</v>
      </c>
    </row>
    <row r="81" spans="1:13" ht="12">
      <c r="A81" s="8">
        <v>79</v>
      </c>
      <c r="B81" s="47">
        <v>2</v>
      </c>
      <c r="C81" s="9">
        <v>167</v>
      </c>
      <c r="F81" s="6">
        <v>79</v>
      </c>
      <c r="G81" s="44">
        <v>199346</v>
      </c>
      <c r="H81" s="44">
        <v>4487131</v>
      </c>
      <c r="K81" s="6">
        <v>79</v>
      </c>
      <c r="L81" s="5">
        <v>199346</v>
      </c>
      <c r="M81" s="5">
        <v>5630296</v>
      </c>
    </row>
    <row r="82" spans="1:13" ht="12">
      <c r="A82" s="8">
        <v>80</v>
      </c>
      <c r="B82" s="47">
        <v>3</v>
      </c>
      <c r="C82" s="9">
        <v>170</v>
      </c>
      <c r="F82" s="6">
        <v>80</v>
      </c>
      <c r="G82" s="44">
        <v>199346</v>
      </c>
      <c r="H82" s="44">
        <v>4686477</v>
      </c>
      <c r="K82" s="6">
        <v>80</v>
      </c>
      <c r="L82" s="5">
        <v>199346</v>
      </c>
      <c r="M82" s="5">
        <v>5829642</v>
      </c>
    </row>
    <row r="83" spans="1:13" ht="12">
      <c r="A83" s="8">
        <v>81</v>
      </c>
      <c r="B83" s="47">
        <v>1</v>
      </c>
      <c r="C83" s="9">
        <v>171</v>
      </c>
      <c r="F83" s="6">
        <v>81</v>
      </c>
      <c r="G83" s="44">
        <v>199346</v>
      </c>
      <c r="H83" s="44">
        <v>4885823</v>
      </c>
      <c r="K83" s="6">
        <v>81</v>
      </c>
      <c r="L83" s="5">
        <v>199346</v>
      </c>
      <c r="M83" s="5">
        <v>6028988</v>
      </c>
    </row>
    <row r="84" spans="1:13" ht="12">
      <c r="A84" s="8">
        <v>82</v>
      </c>
      <c r="B84" s="47">
        <v>2</v>
      </c>
      <c r="C84" s="9">
        <v>173</v>
      </c>
      <c r="F84" s="6">
        <v>82</v>
      </c>
      <c r="G84" s="44">
        <v>199346</v>
      </c>
      <c r="H84" s="44">
        <v>5085169</v>
      </c>
      <c r="K84" s="6">
        <v>82</v>
      </c>
      <c r="L84" s="5">
        <v>199346</v>
      </c>
      <c r="M84" s="5">
        <v>6228334</v>
      </c>
    </row>
    <row r="85" spans="1:13" ht="12">
      <c r="A85" s="8">
        <v>83</v>
      </c>
      <c r="B85" s="47">
        <v>2</v>
      </c>
      <c r="C85" s="9">
        <v>175</v>
      </c>
      <c r="F85" s="6">
        <v>83</v>
      </c>
      <c r="G85" s="44">
        <v>199346</v>
      </c>
      <c r="H85" s="44">
        <v>5284515</v>
      </c>
      <c r="K85" s="6">
        <v>83</v>
      </c>
      <c r="L85" s="5">
        <v>199346</v>
      </c>
      <c r="M85" s="5">
        <v>6427680</v>
      </c>
    </row>
    <row r="86" spans="1:13" ht="12">
      <c r="A86" s="8">
        <v>84</v>
      </c>
      <c r="B86" s="47">
        <v>2</v>
      </c>
      <c r="C86" s="9">
        <v>177</v>
      </c>
      <c r="F86" s="6">
        <v>84</v>
      </c>
      <c r="G86" s="44">
        <v>199346</v>
      </c>
      <c r="H86" s="44">
        <v>5483861</v>
      </c>
      <c r="K86" s="6">
        <v>84</v>
      </c>
      <c r="L86" s="5">
        <v>199346</v>
      </c>
      <c r="M86" s="5">
        <v>6627026</v>
      </c>
    </row>
    <row r="87" spans="1:13" ht="12">
      <c r="A87" s="8">
        <v>85</v>
      </c>
      <c r="B87" s="47">
        <v>2</v>
      </c>
      <c r="C87" s="9">
        <v>179</v>
      </c>
      <c r="F87" s="6">
        <v>85</v>
      </c>
      <c r="G87" s="44">
        <v>199346</v>
      </c>
      <c r="H87" s="44">
        <v>5683207</v>
      </c>
      <c r="K87" s="6">
        <v>85</v>
      </c>
      <c r="L87" s="5">
        <v>199346</v>
      </c>
      <c r="M87" s="5">
        <v>6826372</v>
      </c>
    </row>
    <row r="88" spans="1:13" ht="12">
      <c r="A88" s="8">
        <v>86</v>
      </c>
      <c r="B88" s="47"/>
      <c r="C88" s="9">
        <v>179</v>
      </c>
      <c r="F88" s="6">
        <v>86</v>
      </c>
      <c r="G88" s="44"/>
      <c r="H88" s="44">
        <v>5683207</v>
      </c>
      <c r="K88" s="6">
        <v>86</v>
      </c>
      <c r="L88" s="5"/>
      <c r="M88" s="5">
        <v>6826372</v>
      </c>
    </row>
    <row r="89" spans="1:13" ht="12">
      <c r="A89" s="8">
        <v>87</v>
      </c>
      <c r="B89" s="47"/>
      <c r="C89" s="9">
        <v>179</v>
      </c>
      <c r="F89" s="6">
        <v>87</v>
      </c>
      <c r="G89" s="44"/>
      <c r="H89" s="44">
        <v>5683207</v>
      </c>
      <c r="K89" s="6">
        <v>87</v>
      </c>
      <c r="L89" s="5"/>
      <c r="M89" s="5">
        <v>6826372</v>
      </c>
    </row>
    <row r="90" spans="1:13" ht="12">
      <c r="A90" s="8">
        <v>88</v>
      </c>
      <c r="B90" s="47"/>
      <c r="C90" s="9">
        <v>179</v>
      </c>
      <c r="F90" s="6">
        <v>88</v>
      </c>
      <c r="G90" s="44"/>
      <c r="H90" s="44">
        <v>5683207</v>
      </c>
      <c r="K90" s="6">
        <v>88</v>
      </c>
      <c r="L90" s="5"/>
      <c r="M90" s="5">
        <v>6826372</v>
      </c>
    </row>
    <row r="91" spans="1:13" ht="12">
      <c r="A91" s="8">
        <v>89</v>
      </c>
      <c r="B91" s="47"/>
      <c r="C91" s="9">
        <v>179</v>
      </c>
      <c r="F91" s="6">
        <v>89</v>
      </c>
      <c r="G91" s="44"/>
      <c r="H91" s="44">
        <v>5683207</v>
      </c>
      <c r="K91" s="6">
        <v>89</v>
      </c>
      <c r="L91" s="5"/>
      <c r="M91" s="5">
        <v>6826372</v>
      </c>
    </row>
    <row r="92" spans="1:13" ht="12">
      <c r="A92" s="8">
        <v>90</v>
      </c>
      <c r="B92" s="47"/>
      <c r="C92" s="9">
        <v>179</v>
      </c>
      <c r="F92" s="6">
        <v>90</v>
      </c>
      <c r="G92" s="44"/>
      <c r="H92" s="44">
        <v>5683207</v>
      </c>
      <c r="K92" s="6">
        <v>90</v>
      </c>
      <c r="L92" s="5"/>
      <c r="M92" s="5">
        <v>6826372</v>
      </c>
    </row>
    <row r="93" spans="1:13" ht="12">
      <c r="A93" s="8">
        <v>91</v>
      </c>
      <c r="B93" s="47"/>
      <c r="C93" s="9">
        <v>179</v>
      </c>
      <c r="F93" s="6">
        <v>91</v>
      </c>
      <c r="G93" s="44"/>
      <c r="H93" s="44">
        <v>5683207</v>
      </c>
      <c r="K93" s="6">
        <v>91</v>
      </c>
      <c r="L93" s="5"/>
      <c r="M93" s="5">
        <v>6826372</v>
      </c>
    </row>
    <row r="94" spans="1:13" ht="12">
      <c r="A94" s="8">
        <v>92</v>
      </c>
      <c r="B94" s="47"/>
      <c r="C94" s="9">
        <v>179</v>
      </c>
      <c r="F94" s="6">
        <v>92</v>
      </c>
      <c r="G94" s="44"/>
      <c r="H94" s="44">
        <v>5683207</v>
      </c>
      <c r="K94" s="6">
        <v>92</v>
      </c>
      <c r="L94" s="5"/>
      <c r="M94" s="5">
        <v>6826372</v>
      </c>
    </row>
    <row r="95" spans="1:13" ht="12">
      <c r="A95" s="8">
        <v>93</v>
      </c>
      <c r="B95" s="47"/>
      <c r="C95" s="9">
        <v>179</v>
      </c>
      <c r="F95" s="6">
        <v>93</v>
      </c>
      <c r="G95" s="44"/>
      <c r="H95" s="44">
        <v>5683207</v>
      </c>
      <c r="K95" s="6">
        <v>93</v>
      </c>
      <c r="L95" s="5"/>
      <c r="M95" s="5">
        <v>6826372</v>
      </c>
    </row>
    <row r="96" spans="1:13" ht="12">
      <c r="A96" s="8">
        <v>94</v>
      </c>
      <c r="B96" s="47"/>
      <c r="C96" s="9">
        <v>179</v>
      </c>
      <c r="F96" s="6">
        <v>94</v>
      </c>
      <c r="G96" s="44"/>
      <c r="H96" s="44">
        <v>5683207</v>
      </c>
      <c r="K96" s="6">
        <v>94</v>
      </c>
      <c r="L96" s="5"/>
      <c r="M96" s="5">
        <v>6826372</v>
      </c>
    </row>
    <row r="97" spans="1:13" ht="12">
      <c r="A97" s="8">
        <v>95</v>
      </c>
      <c r="B97" s="47"/>
      <c r="C97" s="9">
        <v>179</v>
      </c>
      <c r="F97" s="6">
        <v>95</v>
      </c>
      <c r="G97" s="44"/>
      <c r="H97" s="44">
        <v>5683207</v>
      </c>
      <c r="K97" s="6">
        <v>95</v>
      </c>
      <c r="L97" s="5"/>
      <c r="M97" s="5">
        <v>6826372</v>
      </c>
    </row>
    <row r="98" spans="1:13" ht="12">
      <c r="A98" s="8">
        <v>96</v>
      </c>
      <c r="B98" s="47"/>
      <c r="C98" s="9">
        <v>179</v>
      </c>
      <c r="F98" s="6">
        <v>96</v>
      </c>
      <c r="G98" s="44"/>
      <c r="H98" s="44">
        <v>5683207</v>
      </c>
      <c r="K98" s="6">
        <v>96</v>
      </c>
      <c r="L98" s="5"/>
      <c r="M98" s="5">
        <v>6826372</v>
      </c>
    </row>
    <row r="99" spans="1:13" ht="12">
      <c r="A99" s="8">
        <v>97</v>
      </c>
      <c r="B99" s="47"/>
      <c r="C99" s="9">
        <v>179</v>
      </c>
      <c r="F99" s="6">
        <v>97</v>
      </c>
      <c r="G99" s="44"/>
      <c r="H99" s="44">
        <v>5683207</v>
      </c>
      <c r="K99" s="6">
        <v>97</v>
      </c>
      <c r="L99" s="5"/>
      <c r="M99" s="5">
        <v>6826372</v>
      </c>
    </row>
    <row r="100" spans="1:13" ht="12">
      <c r="A100" s="8">
        <v>98</v>
      </c>
      <c r="B100" s="47"/>
      <c r="C100" s="9">
        <v>179</v>
      </c>
      <c r="F100" s="6">
        <v>98</v>
      </c>
      <c r="G100" s="44"/>
      <c r="H100" s="44">
        <v>5683207</v>
      </c>
      <c r="K100" s="6">
        <v>98</v>
      </c>
      <c r="L100" s="5"/>
      <c r="M100" s="5">
        <v>6826372</v>
      </c>
    </row>
    <row r="101" spans="1:13" ht="12">
      <c r="A101" s="8">
        <v>99</v>
      </c>
      <c r="B101" s="47"/>
      <c r="C101" s="9">
        <v>179</v>
      </c>
      <c r="F101" s="6">
        <v>99</v>
      </c>
      <c r="G101" s="44"/>
      <c r="H101" s="44">
        <v>5683207</v>
      </c>
      <c r="K101" s="6">
        <v>99</v>
      </c>
      <c r="L101" s="5"/>
      <c r="M101" s="5">
        <v>6826372</v>
      </c>
    </row>
    <row r="102" spans="1:13" ht="12">
      <c r="A102" s="8">
        <v>100</v>
      </c>
      <c r="B102" s="47"/>
      <c r="C102" s="9">
        <v>179</v>
      </c>
      <c r="F102" s="6">
        <v>100</v>
      </c>
      <c r="G102" s="44"/>
      <c r="H102" s="44">
        <v>5683207</v>
      </c>
      <c r="K102" s="6">
        <v>100</v>
      </c>
      <c r="L102" s="5"/>
      <c r="M102" s="5">
        <v>6826372</v>
      </c>
    </row>
    <row r="103" spans="1:13" ht="12">
      <c r="A103" s="8">
        <v>101</v>
      </c>
      <c r="B103" s="47"/>
      <c r="C103" s="9">
        <v>179</v>
      </c>
      <c r="F103" s="6">
        <v>101</v>
      </c>
      <c r="G103" s="44"/>
      <c r="H103" s="44">
        <v>5683207</v>
      </c>
      <c r="K103" s="6">
        <v>101</v>
      </c>
      <c r="L103" s="5"/>
      <c r="M103" s="5">
        <v>6826372</v>
      </c>
    </row>
    <row r="104" spans="1:13" ht="12">
      <c r="A104" s="8">
        <v>102</v>
      </c>
      <c r="B104" s="47"/>
      <c r="C104" s="9">
        <v>179</v>
      </c>
      <c r="F104" s="6">
        <v>102</v>
      </c>
      <c r="G104" s="44"/>
      <c r="H104" s="44">
        <v>5683207</v>
      </c>
      <c r="K104" s="6">
        <v>102</v>
      </c>
      <c r="L104" s="5"/>
      <c r="M104" s="5">
        <v>6826372</v>
      </c>
    </row>
    <row r="105" spans="1:13" ht="12">
      <c r="A105" s="8">
        <v>103</v>
      </c>
      <c r="B105" s="47"/>
      <c r="C105" s="9">
        <v>179</v>
      </c>
      <c r="F105" s="6">
        <v>103</v>
      </c>
      <c r="G105" s="44"/>
      <c r="H105" s="44">
        <v>5683207</v>
      </c>
      <c r="K105" s="6">
        <v>103</v>
      </c>
      <c r="L105" s="5"/>
      <c r="M105" s="5">
        <v>6826372</v>
      </c>
    </row>
    <row r="106" spans="1:13" ht="12">
      <c r="A106" s="8">
        <v>104</v>
      </c>
      <c r="B106" s="47"/>
      <c r="C106" s="9">
        <v>179</v>
      </c>
      <c r="F106" s="6">
        <v>104</v>
      </c>
      <c r="G106" s="44"/>
      <c r="H106" s="44">
        <v>5683207</v>
      </c>
      <c r="K106" s="6">
        <v>104</v>
      </c>
      <c r="L106" s="5"/>
      <c r="M106" s="5">
        <v>6826372</v>
      </c>
    </row>
    <row r="107" spans="1:13" ht="12">
      <c r="A107" s="8">
        <v>105</v>
      </c>
      <c r="B107" s="47"/>
      <c r="C107" s="9">
        <v>179</v>
      </c>
      <c r="F107" s="6">
        <v>105</v>
      </c>
      <c r="G107" s="44"/>
      <c r="H107" s="44">
        <v>5683207</v>
      </c>
      <c r="K107" s="6">
        <v>105</v>
      </c>
      <c r="L107" s="5"/>
      <c r="M107" s="5">
        <v>6826372</v>
      </c>
    </row>
    <row r="108" spans="1:13" ht="12">
      <c r="A108" s="8">
        <v>106</v>
      </c>
      <c r="B108" s="47"/>
      <c r="C108" s="9">
        <v>179</v>
      </c>
      <c r="F108" s="6">
        <v>106</v>
      </c>
      <c r="G108" s="44"/>
      <c r="H108" s="44">
        <v>5683207</v>
      </c>
      <c r="K108" s="6">
        <v>106</v>
      </c>
      <c r="L108" s="5"/>
      <c r="M108" s="5">
        <v>6826372</v>
      </c>
    </row>
    <row r="109" spans="1:13" ht="12">
      <c r="A109" s="8">
        <v>107</v>
      </c>
      <c r="B109" s="47"/>
      <c r="C109" s="9">
        <v>179</v>
      </c>
      <c r="F109" s="6">
        <v>107</v>
      </c>
      <c r="G109" s="44"/>
      <c r="H109" s="44">
        <v>5683207</v>
      </c>
      <c r="K109" s="6">
        <v>107</v>
      </c>
      <c r="L109" s="5"/>
      <c r="M109" s="5">
        <v>6826372</v>
      </c>
    </row>
    <row r="110" spans="1:13" ht="12">
      <c r="A110" s="8">
        <v>108</v>
      </c>
      <c r="B110" s="47"/>
      <c r="C110" s="9">
        <v>179</v>
      </c>
      <c r="F110" s="6">
        <v>108</v>
      </c>
      <c r="G110" s="44"/>
      <c r="H110" s="44">
        <v>5683207</v>
      </c>
      <c r="K110" s="6">
        <v>108</v>
      </c>
      <c r="L110" s="5"/>
      <c r="M110" s="5">
        <v>6826372</v>
      </c>
    </row>
    <row r="111" spans="1:13" ht="12">
      <c r="A111" s="8">
        <v>109</v>
      </c>
      <c r="B111" s="47"/>
      <c r="C111" s="9">
        <v>179</v>
      </c>
      <c r="F111" s="6">
        <v>109</v>
      </c>
      <c r="G111" s="44"/>
      <c r="H111" s="44">
        <v>5683207</v>
      </c>
      <c r="K111" s="6">
        <v>109</v>
      </c>
      <c r="L111" s="5"/>
      <c r="M111" s="5">
        <v>6826372</v>
      </c>
    </row>
    <row r="112" spans="1:13" ht="12">
      <c r="A112" s="8">
        <v>110</v>
      </c>
      <c r="B112" s="47"/>
      <c r="C112" s="9">
        <v>179</v>
      </c>
      <c r="F112" s="6">
        <v>110</v>
      </c>
      <c r="G112" s="44"/>
      <c r="H112" s="44">
        <v>5683207</v>
      </c>
      <c r="K112" s="6">
        <v>110</v>
      </c>
      <c r="L112" s="5"/>
      <c r="M112" s="5">
        <v>6826372</v>
      </c>
    </row>
    <row r="113" spans="1:13" ht="12">
      <c r="A113" s="8"/>
      <c r="B113" s="47"/>
      <c r="C113" s="47"/>
      <c r="F113" s="6"/>
      <c r="G113" s="44"/>
      <c r="H113" s="44"/>
      <c r="K113" s="6"/>
      <c r="L113" s="5"/>
      <c r="M113" s="5"/>
    </row>
    <row r="114" spans="1:13" ht="12">
      <c r="A114" s="8"/>
      <c r="B114" s="47"/>
      <c r="C114" s="47"/>
      <c r="F114" s="6"/>
      <c r="G114" s="44"/>
      <c r="H114" s="44"/>
      <c r="K114" s="6"/>
      <c r="L114" s="44"/>
      <c r="M114" s="44"/>
    </row>
    <row r="115" spans="1:13" ht="12">
      <c r="A115" s="8"/>
      <c r="B115" s="47"/>
      <c r="C115" s="47"/>
      <c r="F115" s="6"/>
      <c r="G115" s="44"/>
      <c r="H115" s="44"/>
      <c r="K115" s="6"/>
      <c r="L115" s="44"/>
      <c r="M115" s="44"/>
    </row>
    <row r="116" spans="1:13" ht="12">
      <c r="A116" s="11"/>
      <c r="B116" s="48"/>
      <c r="C116" s="48"/>
      <c r="F116" s="6"/>
      <c r="G116" s="44"/>
      <c r="H116" s="44"/>
      <c r="K116" s="6"/>
      <c r="L116" s="44"/>
      <c r="M116" s="44"/>
    </row>
    <row r="117" spans="1:13" ht="12">
      <c r="A117" s="12"/>
      <c r="B117" s="12"/>
      <c r="C117" s="12"/>
      <c r="F117" s="12"/>
      <c r="G117" s="12"/>
      <c r="H117" s="12"/>
      <c r="K117" s="12"/>
      <c r="L117" s="12"/>
      <c r="M117" s="12"/>
    </row>
  </sheetData>
  <sheetProtection password="EFEB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2015-03-26T04:14:45Z</dcterms:modified>
  <cp:category/>
  <cp:version/>
  <cp:contentType/>
  <cp:contentStatus/>
</cp:coreProperties>
</file>