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95" windowHeight="10515" activeTab="1"/>
  </bookViews>
  <sheets>
    <sheet name="機能説明" sheetId="1" r:id="rId1"/>
    <sheet name="SP計算機" sheetId="2" r:id="rId2"/>
    <sheet name="SP計算機2" sheetId="3" r:id="rId3"/>
    <sheet name="SP獲得表" sheetId="4" r:id="rId4"/>
  </sheets>
  <definedNames>
    <definedName name="_xlnm._FilterDatabase" localSheetId="1" hidden="1">'SP計算機'!$B$13:$C$79</definedName>
    <definedName name="_xlnm._FilterDatabase" localSheetId="2" hidden="1">'SP計算機2'!$B$13:$C$79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W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Z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C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AF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G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AI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C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AF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I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AJ17" authorId="0">
      <text>
        <r>
          <rPr>
            <b/>
            <sz val="9"/>
            <rFont val="ＭＳ Ｐゴシック"/>
            <family val="3"/>
          </rPr>
          <t xml:space="preserve">HP１で生き残る確率が増える
</t>
        </r>
      </text>
    </comment>
    <comment ref="W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Z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C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AF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I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AA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C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E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AF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I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AJ21" authorId="0">
      <text>
        <r>
          <rPr>
            <b/>
            <sz val="9"/>
            <rFont val="ＭＳ Ｐゴシック"/>
            <family val="3"/>
          </rPr>
          <t xml:space="preserve">カウンターでのダメージが増える
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X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Y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AF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I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C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AF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H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AI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W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AF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I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J27" authorId="0">
      <text>
        <r>
          <rPr>
            <b/>
            <sz val="9"/>
            <rFont val="ＭＳ Ｐゴシック"/>
            <family val="3"/>
          </rPr>
          <t xml:space="preserve">たまにテンションを消費しない
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C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AF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G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AI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AA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C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D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AF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I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C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AF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I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AJ33" authorId="0">
      <text>
        <r>
          <rPr>
            <b/>
            <sz val="9"/>
            <rFont val="ＭＳ Ｐゴシック"/>
            <family val="3"/>
          </rPr>
          <t xml:space="preserve">ＣＴ４５秒
一定時間が経つと大地が超爆裂する結界を地面に描く
</t>
        </r>
      </text>
    </comment>
    <comment ref="W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Z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C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AF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I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AJ35" authorId="0">
      <text>
        <r>
          <rPr>
            <b/>
            <sz val="9"/>
            <rFont val="ＭＳ Ｐゴシック"/>
            <family val="3"/>
          </rPr>
          <t xml:space="preserve">ＣＴ１５０秒
攻撃と回復の呪文効果が2段階アップ
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E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AF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I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I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I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W49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Y49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AA49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C49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AF49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H49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J49" authorId="0">
      <text>
        <r>
          <rPr>
            <sz val="9"/>
            <rFont val="ＭＳ Ｐゴシック"/>
            <family val="3"/>
          </rPr>
          <t>CT60秒
光の刃いで周囲を滅ぼす</t>
        </r>
      </text>
    </comment>
    <comment ref="W51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Y51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AA51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D51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AF51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H51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AJ51" authorId="0">
      <text>
        <r>
          <rPr>
            <sz val="9"/>
            <rFont val="ＭＳ Ｐゴシック"/>
            <family val="3"/>
          </rPr>
          <t>CT90秒
フルパワーで１体大ダメージ</t>
        </r>
      </text>
    </comment>
    <comment ref="X53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Z53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AB53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D53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F53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H53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J53" authorId="0">
      <text>
        <r>
          <rPr>
            <sz val="9"/>
            <rFont val="ＭＳ Ｐゴシック"/>
            <family val="3"/>
          </rPr>
          <t xml:space="preserve">CT90秒
２回オノむそう
</t>
        </r>
      </text>
    </comment>
    <comment ref="AH55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J55" authorId="0">
      <text>
        <r>
          <rPr>
            <sz val="9"/>
            <rFont val="ＭＳ Ｐゴシック"/>
            <family val="3"/>
          </rPr>
          <t>CT30秒
自分自身呪文をかき消すバリア</t>
        </r>
      </text>
    </comment>
    <comment ref="AH57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J57" authorId="0">
      <text>
        <r>
          <rPr>
            <sz val="9"/>
            <rFont val="ＭＳ Ｐゴシック"/>
            <family val="3"/>
          </rPr>
          <t>CT60秒
仲間１人を確実に生き返らせる</t>
        </r>
      </text>
    </comment>
    <comment ref="AH59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J59" authorId="0">
      <text>
        <r>
          <rPr>
            <sz val="9"/>
            <rFont val="ＭＳ Ｐゴシック"/>
            <family val="3"/>
          </rPr>
          <t>CT60秒
敵１体猛毒や眠りを起こさせる</t>
        </r>
      </text>
    </comment>
    <comment ref="AH61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J61" authorId="0">
      <text>
        <r>
          <rPr>
            <sz val="9"/>
            <rFont val="ＭＳ Ｐゴシック"/>
            <family val="3"/>
          </rPr>
          <t>CT90秒
敵１体に３連続＋いてつくはどう</t>
        </r>
      </text>
    </comment>
    <comment ref="AH6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J63" authorId="0">
      <text>
        <r>
          <rPr>
            <sz val="9"/>
            <rFont val="ＭＳ Ｐゴシック"/>
            <family val="3"/>
          </rPr>
          <t>CT60秒
地獄のいかずちでたまに麻痺</t>
        </r>
      </text>
    </comment>
    <comment ref="AH65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J65" authorId="0">
      <text>
        <r>
          <rPr>
            <sz val="9"/>
            <rFont val="ＭＳ Ｐゴシック"/>
            <family val="3"/>
          </rPr>
          <t>CT90秒
仲間一人のテンションを１段階アップ</t>
        </r>
      </text>
    </comment>
    <comment ref="AH67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J67" authorId="0">
      <text>
        <r>
          <rPr>
            <sz val="9"/>
            <rFont val="ＭＳ Ｐゴシック"/>
            <family val="3"/>
          </rPr>
          <t>CT70秒
敵一体に強烈な一撃</t>
        </r>
      </text>
    </comment>
    <comment ref="AH69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J69" authorId="0">
      <text>
        <r>
          <rPr>
            <sz val="9"/>
            <rFont val="ＭＳ Ｐゴシック"/>
            <family val="3"/>
          </rPr>
          <t>CT45秒
敵１体に５回連続攻撃</t>
        </r>
      </text>
    </comment>
    <comment ref="AH71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J71" authorId="0">
      <text>
        <r>
          <rPr>
            <sz val="9"/>
            <rFont val="ＭＳ Ｐゴシック"/>
            <family val="3"/>
          </rPr>
          <t>CT90秒
周囲に幻惑や攻撃呪文に弱くする</t>
        </r>
      </text>
    </comment>
    <comment ref="AH73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I73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  <comment ref="AJ73" authorId="0">
      <text>
        <r>
          <rPr>
            <sz val="9"/>
            <rFont val="ＭＳ Ｐゴシック"/>
            <family val="3"/>
          </rPr>
          <t>CT45秒
力を溜めて敵一体に強烈な一撃</t>
        </r>
      </text>
    </comment>
    <comment ref="AH75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J75" authorId="0">
      <text>
        <r>
          <rPr>
            <sz val="9"/>
            <rFont val="ＭＳ Ｐゴシック"/>
            <family val="3"/>
          </rPr>
          <t>CT90秒
自分周囲ダメージと守備と重さダウン</t>
        </r>
      </text>
    </comment>
    <comment ref="AH77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J77" authorId="0">
      <text>
        <r>
          <rPr>
            <sz val="9"/>
            <rFont val="ＭＳ Ｐゴシック"/>
            <family val="3"/>
          </rPr>
          <t>CT30秒
範囲内の仲間の悪い効果を一度だけ守る</t>
        </r>
      </text>
    </comment>
    <comment ref="AH79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J79" authorId="0">
      <text>
        <r>
          <rPr>
            <sz val="9"/>
            <rFont val="ＭＳ Ｐゴシック"/>
            <family val="3"/>
          </rPr>
          <t>CT90秒
状態異常の耐性を下げる２回攻撃</t>
        </r>
      </text>
    </comment>
    <comment ref="AK15" authorId="0">
      <text>
        <r>
          <rPr>
            <b/>
            <sz val="9"/>
            <rFont val="ＭＳ Ｐゴシック"/>
            <family val="3"/>
          </rPr>
          <t xml:space="preserve">
攻撃力を2段階下げる斬撃
CT60 MP4</t>
        </r>
      </text>
    </comment>
    <comment ref="AK17" authorId="0">
      <text>
        <r>
          <rPr>
            <b/>
            <sz val="9"/>
            <rFont val="ＭＳ Ｐゴシック"/>
            <family val="3"/>
          </rPr>
          <t xml:space="preserve">
HPが2以上で即死をまぬがれる 
CT90 MP8</t>
        </r>
      </text>
    </comment>
    <comment ref="AK19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CT45 MP16</t>
        </r>
      </text>
    </comment>
    <comment ref="AK21" authorId="0">
      <text>
        <r>
          <rPr>
            <b/>
            <sz val="9"/>
            <rFont val="ＭＳ Ｐゴシック"/>
            <family val="3"/>
          </rPr>
          <t xml:space="preserve">
CT90 MP2</t>
        </r>
      </text>
    </comment>
    <comment ref="AK23" authorId="0">
      <text>
        <r>
          <rPr>
            <sz val="9"/>
            <rFont val="ＭＳ Ｐゴシック"/>
            <family val="3"/>
          </rPr>
          <t xml:space="preserve">
敵に200程度のダメージ＋ショックの追加効果
CT90 MP3</t>
        </r>
      </text>
    </comment>
    <comment ref="AK25" authorId="0">
      <text>
        <r>
          <rPr>
            <b/>
            <sz val="9"/>
            <rFont val="ＭＳ Ｐゴシック"/>
            <family val="3"/>
          </rPr>
          <t xml:space="preserve">
周囲の仲間の攻撃力を上げる 
CT130 MP4</t>
        </r>
      </text>
    </comment>
    <comment ref="AK2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攻撃時HP回復の効果を得る
CT90 MP4</t>
        </r>
      </text>
    </comment>
    <comment ref="AK29" authorId="0">
      <text>
        <r>
          <rPr>
            <b/>
            <sz val="9"/>
            <rFont val="ＭＳ Ｐゴシック"/>
            <family val="3"/>
          </rPr>
          <t xml:space="preserve">
1度だけダメージを無効にする
CT60 MP6</t>
        </r>
      </text>
    </comment>
    <comment ref="AK31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AK33" authorId="0">
      <text>
        <r>
          <rPr>
            <b/>
            <sz val="9"/>
            <rFont val="ＭＳ Ｐゴシック"/>
            <family val="3"/>
          </rPr>
          <t>白いオオカミが4回攻撃 
CT90 MP6</t>
        </r>
      </text>
    </comment>
    <comment ref="AK35" authorId="0">
      <text>
        <r>
          <rPr>
            <b/>
            <sz val="9"/>
            <rFont val="ＭＳ Ｐゴシック"/>
            <family val="3"/>
          </rPr>
          <t xml:space="preserve">
CT45 MP18</t>
        </r>
      </text>
    </comment>
    <comment ref="AK37" authorId="0">
      <text>
        <r>
          <rPr>
            <b/>
            <sz val="9"/>
            <rFont val="ＭＳ Ｐゴシック"/>
            <family val="3"/>
          </rPr>
          <t xml:space="preserve">
経験値とゴールド、特訓スタンプ増加
CT30 MP12</t>
        </r>
      </text>
    </comment>
    <comment ref="AK39" authorId="0">
      <text>
        <r>
          <rPr>
            <b/>
            <sz val="9"/>
            <rFont val="ＭＳ Ｐゴシック"/>
            <family val="3"/>
          </rPr>
          <t xml:space="preserve">
与えるダメージをアップする 
CT120 MP4</t>
        </r>
      </text>
    </comment>
    <comment ref="AK41" authorId="0">
      <text>
        <r>
          <rPr>
            <b/>
            <sz val="9"/>
            <rFont val="ＭＳ Ｐゴシック"/>
            <family val="3"/>
          </rPr>
          <t xml:space="preserve">
悪い効果を全て消す
CT45 MP3</t>
        </r>
      </text>
    </comment>
    <comment ref="AK77" authorId="0">
      <text>
        <r>
          <rPr>
            <sz val="9"/>
            <rFont val="ＭＳ Ｐゴシック"/>
            <family val="3"/>
          </rPr>
          <t xml:space="preserve">CT60 MP3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W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Z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C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AF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G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AI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C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AF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I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AJ17" authorId="0">
      <text>
        <r>
          <rPr>
            <b/>
            <sz val="9"/>
            <rFont val="ＭＳ Ｐゴシック"/>
            <family val="3"/>
          </rPr>
          <t xml:space="preserve">HP１で生き残る確率が増える
</t>
        </r>
      </text>
    </comment>
    <comment ref="W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Z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C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AF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I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AA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C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E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AF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I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AJ21" authorId="0">
      <text>
        <r>
          <rPr>
            <b/>
            <sz val="9"/>
            <rFont val="ＭＳ Ｐゴシック"/>
            <family val="3"/>
          </rPr>
          <t xml:space="preserve">カウンターでのダメージが増える
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X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Y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AF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I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C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AF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H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AI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W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AF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I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J27" authorId="0">
      <text>
        <r>
          <rPr>
            <b/>
            <sz val="9"/>
            <rFont val="ＭＳ Ｐゴシック"/>
            <family val="3"/>
          </rPr>
          <t xml:space="preserve">たまにテンションを消費しない
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C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AF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G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AI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AA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C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D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AF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I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C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AF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I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AJ33" authorId="0">
      <text>
        <r>
          <rPr>
            <b/>
            <sz val="9"/>
            <rFont val="ＭＳ Ｐゴシック"/>
            <family val="3"/>
          </rPr>
          <t xml:space="preserve">ＣＴ４５秒
一定時間が経つと大地が超爆裂する結界を地面に描く
</t>
        </r>
      </text>
    </comment>
    <comment ref="W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Z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C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AF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I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AJ35" authorId="0">
      <text>
        <r>
          <rPr>
            <b/>
            <sz val="9"/>
            <rFont val="ＭＳ Ｐゴシック"/>
            <family val="3"/>
          </rPr>
          <t xml:space="preserve">ＣＴ１５０秒
攻撃と回復の呪文効果が2段階アップ
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E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AF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I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I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I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W49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Y49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AA49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C49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AF49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H49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J49" authorId="0">
      <text>
        <r>
          <rPr>
            <sz val="9"/>
            <rFont val="ＭＳ Ｐゴシック"/>
            <family val="3"/>
          </rPr>
          <t>CT60秒
光の刃いで周囲を滅ぼす</t>
        </r>
      </text>
    </comment>
    <comment ref="W51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Y51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AA51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D51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AF51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H51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AJ51" authorId="0">
      <text>
        <r>
          <rPr>
            <sz val="9"/>
            <rFont val="ＭＳ Ｐゴシック"/>
            <family val="3"/>
          </rPr>
          <t>CT90秒
フルパワーで１体大ダメージ</t>
        </r>
      </text>
    </comment>
    <comment ref="X53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Z53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AB53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D53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F53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H53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J53" authorId="0">
      <text>
        <r>
          <rPr>
            <sz val="9"/>
            <rFont val="ＭＳ Ｐゴシック"/>
            <family val="3"/>
          </rPr>
          <t xml:space="preserve">CT90秒
２回オノむそう
</t>
        </r>
      </text>
    </comment>
    <comment ref="AH55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J55" authorId="0">
      <text>
        <r>
          <rPr>
            <sz val="9"/>
            <rFont val="ＭＳ Ｐゴシック"/>
            <family val="3"/>
          </rPr>
          <t>CT30秒
自分自身呪文をかき消すバリア</t>
        </r>
      </text>
    </comment>
    <comment ref="AH57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J57" authorId="0">
      <text>
        <r>
          <rPr>
            <sz val="9"/>
            <rFont val="ＭＳ Ｐゴシック"/>
            <family val="3"/>
          </rPr>
          <t>CT60秒
仲間１人を確実に生き返らせる</t>
        </r>
      </text>
    </comment>
    <comment ref="AH59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J59" authorId="0">
      <text>
        <r>
          <rPr>
            <sz val="9"/>
            <rFont val="ＭＳ Ｐゴシック"/>
            <family val="3"/>
          </rPr>
          <t>CT60秒
敵１体猛毒や眠りを起こさせる</t>
        </r>
      </text>
    </comment>
    <comment ref="AH61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J61" authorId="0">
      <text>
        <r>
          <rPr>
            <sz val="9"/>
            <rFont val="ＭＳ Ｐゴシック"/>
            <family val="3"/>
          </rPr>
          <t>CT90秒
敵１体に３連続＋いてつくはどう</t>
        </r>
      </text>
    </comment>
    <comment ref="AH6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J63" authorId="0">
      <text>
        <r>
          <rPr>
            <sz val="9"/>
            <rFont val="ＭＳ Ｐゴシック"/>
            <family val="3"/>
          </rPr>
          <t>CT60秒
地獄のいかずちでたまに麻痺</t>
        </r>
      </text>
    </comment>
    <comment ref="AH65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J65" authorId="0">
      <text>
        <r>
          <rPr>
            <sz val="9"/>
            <rFont val="ＭＳ Ｐゴシック"/>
            <family val="3"/>
          </rPr>
          <t>CT90秒
仲間一人のテンションを１段階アップ</t>
        </r>
      </text>
    </comment>
    <comment ref="AH67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J67" authorId="0">
      <text>
        <r>
          <rPr>
            <sz val="9"/>
            <rFont val="ＭＳ Ｐゴシック"/>
            <family val="3"/>
          </rPr>
          <t>CT70秒
敵一体に強烈な一撃</t>
        </r>
      </text>
    </comment>
    <comment ref="AH69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J69" authorId="0">
      <text>
        <r>
          <rPr>
            <sz val="9"/>
            <rFont val="ＭＳ Ｐゴシック"/>
            <family val="3"/>
          </rPr>
          <t>CT45秒
敵１体に５回連続攻撃</t>
        </r>
      </text>
    </comment>
    <comment ref="AH71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J71" authorId="0">
      <text>
        <r>
          <rPr>
            <sz val="9"/>
            <rFont val="ＭＳ Ｐゴシック"/>
            <family val="3"/>
          </rPr>
          <t>CT90秒
周囲に幻惑や攻撃呪文に弱くする</t>
        </r>
      </text>
    </comment>
    <comment ref="AH73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I73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  <comment ref="AJ73" authorId="0">
      <text>
        <r>
          <rPr>
            <sz val="9"/>
            <rFont val="ＭＳ Ｐゴシック"/>
            <family val="3"/>
          </rPr>
          <t>CT45秒
力を溜めて敵一体に強烈な一撃</t>
        </r>
      </text>
    </comment>
    <comment ref="AH75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J75" authorId="0">
      <text>
        <r>
          <rPr>
            <sz val="9"/>
            <rFont val="ＭＳ Ｐゴシック"/>
            <family val="3"/>
          </rPr>
          <t>CT90秒
自分周囲ダメージと守備と重さダウン</t>
        </r>
      </text>
    </comment>
    <comment ref="AH77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J77" authorId="0">
      <text>
        <r>
          <rPr>
            <sz val="9"/>
            <rFont val="ＭＳ Ｐゴシック"/>
            <family val="3"/>
          </rPr>
          <t>CT30秒
範囲内の仲間の悪い効果を一度だけ守る</t>
        </r>
      </text>
    </comment>
    <comment ref="AH79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J79" authorId="0">
      <text>
        <r>
          <rPr>
            <sz val="9"/>
            <rFont val="ＭＳ Ｐゴシック"/>
            <family val="3"/>
          </rPr>
          <t>CT90秒
状態異常の耐性を下げる２回攻撃</t>
        </r>
      </text>
    </comment>
    <comment ref="AK17" authorId="0">
      <text>
        <r>
          <rPr>
            <b/>
            <sz val="9"/>
            <rFont val="ＭＳ Ｐゴシック"/>
            <family val="3"/>
          </rPr>
          <t xml:space="preserve">HP１で生き残る確率が増える
</t>
        </r>
      </text>
    </comment>
    <comment ref="AK21" authorId="0">
      <text>
        <r>
          <rPr>
            <b/>
            <sz val="9"/>
            <rFont val="ＭＳ Ｐゴシック"/>
            <family val="3"/>
          </rPr>
          <t xml:space="preserve">カウンターでのダメージが増える
</t>
        </r>
      </text>
    </comment>
    <comment ref="AK27" authorId="0">
      <text>
        <r>
          <rPr>
            <b/>
            <sz val="9"/>
            <rFont val="ＭＳ Ｐゴシック"/>
            <family val="3"/>
          </rPr>
          <t xml:space="preserve">たまにテンションを消費しない
</t>
        </r>
      </text>
    </comment>
    <comment ref="AK33" authorId="0">
      <text>
        <r>
          <rPr>
            <b/>
            <sz val="9"/>
            <rFont val="ＭＳ Ｐゴシック"/>
            <family val="3"/>
          </rPr>
          <t xml:space="preserve">ＣＴ４５秒
一定時間が経つと大地が超爆裂する結界を地面に描く
</t>
        </r>
      </text>
    </comment>
    <comment ref="AK35" authorId="0">
      <text>
        <r>
          <rPr>
            <b/>
            <sz val="9"/>
            <rFont val="ＭＳ Ｐゴシック"/>
            <family val="3"/>
          </rPr>
          <t xml:space="preserve">ＣＴ１５０秒
攻撃と回復の呪文効果が2段階アップ
</t>
        </r>
      </text>
    </comment>
    <comment ref="AK49" authorId="0">
      <text>
        <r>
          <rPr>
            <sz val="9"/>
            <rFont val="ＭＳ Ｐゴシック"/>
            <family val="3"/>
          </rPr>
          <t>CT60秒
光の刃いで周囲を滅ぼす</t>
        </r>
      </text>
    </comment>
    <comment ref="AK51" authorId="0">
      <text>
        <r>
          <rPr>
            <sz val="9"/>
            <rFont val="ＭＳ Ｐゴシック"/>
            <family val="3"/>
          </rPr>
          <t>CT90秒
フルパワーで１体大ダメージ</t>
        </r>
      </text>
    </comment>
    <comment ref="AK53" authorId="0">
      <text>
        <r>
          <rPr>
            <sz val="9"/>
            <rFont val="ＭＳ Ｐゴシック"/>
            <family val="3"/>
          </rPr>
          <t xml:space="preserve">CT90秒
２回オノむそう
</t>
        </r>
      </text>
    </comment>
    <comment ref="AK55" authorId="0">
      <text>
        <r>
          <rPr>
            <sz val="9"/>
            <rFont val="ＭＳ Ｐゴシック"/>
            <family val="3"/>
          </rPr>
          <t>CT30秒
自分自身呪文をかき消すバリア</t>
        </r>
      </text>
    </comment>
    <comment ref="AK57" authorId="0">
      <text>
        <r>
          <rPr>
            <sz val="9"/>
            <rFont val="ＭＳ Ｐゴシック"/>
            <family val="3"/>
          </rPr>
          <t>CT60秒
仲間１人を確実に生き返らせる</t>
        </r>
      </text>
    </comment>
    <comment ref="AK59" authorId="0">
      <text>
        <r>
          <rPr>
            <sz val="9"/>
            <rFont val="ＭＳ Ｐゴシック"/>
            <family val="3"/>
          </rPr>
          <t>CT60秒
敵１体猛毒や眠りを起こさせる</t>
        </r>
      </text>
    </comment>
    <comment ref="AK61" authorId="0">
      <text>
        <r>
          <rPr>
            <sz val="9"/>
            <rFont val="ＭＳ Ｐゴシック"/>
            <family val="3"/>
          </rPr>
          <t>CT90秒
敵１体に３連続＋いてつくはどう</t>
        </r>
      </text>
    </comment>
    <comment ref="AK63" authorId="0">
      <text>
        <r>
          <rPr>
            <sz val="9"/>
            <rFont val="ＭＳ Ｐゴシック"/>
            <family val="3"/>
          </rPr>
          <t>CT60秒
地獄のいかずちでたまに麻痺</t>
        </r>
      </text>
    </comment>
    <comment ref="AK65" authorId="0">
      <text>
        <r>
          <rPr>
            <sz val="9"/>
            <rFont val="ＭＳ Ｐゴシック"/>
            <family val="3"/>
          </rPr>
          <t>CT90秒
仲間一人のテンションを１段階アップ</t>
        </r>
      </text>
    </comment>
    <comment ref="AK67" authorId="0">
      <text>
        <r>
          <rPr>
            <sz val="9"/>
            <rFont val="ＭＳ Ｐゴシック"/>
            <family val="3"/>
          </rPr>
          <t>CT70秒
敵一体に強烈な一撃</t>
        </r>
      </text>
    </comment>
    <comment ref="AK69" authorId="0">
      <text>
        <r>
          <rPr>
            <sz val="9"/>
            <rFont val="ＭＳ Ｐゴシック"/>
            <family val="3"/>
          </rPr>
          <t>CT45秒
敵１体に５回連続攻撃</t>
        </r>
      </text>
    </comment>
    <comment ref="AK71" authorId="0">
      <text>
        <r>
          <rPr>
            <sz val="9"/>
            <rFont val="ＭＳ Ｐゴシック"/>
            <family val="3"/>
          </rPr>
          <t>CT90秒
周囲に幻惑や攻撃呪文に弱くする</t>
        </r>
      </text>
    </comment>
    <comment ref="AK73" authorId="0">
      <text>
        <r>
          <rPr>
            <sz val="9"/>
            <rFont val="ＭＳ Ｐゴシック"/>
            <family val="3"/>
          </rPr>
          <t>CT45秒
力を溜めて敵一体に強烈な一撃</t>
        </r>
      </text>
    </comment>
    <comment ref="AK75" authorId="0">
      <text>
        <r>
          <rPr>
            <sz val="9"/>
            <rFont val="ＭＳ Ｐゴシック"/>
            <family val="3"/>
          </rPr>
          <t>CT90秒
自分周囲ダメージと守備と重さダウン</t>
        </r>
      </text>
    </comment>
    <comment ref="AK77" authorId="0">
      <text>
        <r>
          <rPr>
            <sz val="9"/>
            <rFont val="ＭＳ Ｐゴシック"/>
            <family val="3"/>
          </rPr>
          <t>CT30秒
範囲内の仲間の悪い効果を一度だけ守る</t>
        </r>
      </text>
    </comment>
    <comment ref="AK79" authorId="0">
      <text>
        <r>
          <rPr>
            <sz val="9"/>
            <rFont val="ＭＳ Ｐゴシック"/>
            <family val="3"/>
          </rPr>
          <t>CT90秒
状態異常の耐性を下げる２回攻撃</t>
        </r>
      </text>
    </comment>
  </commentList>
</comments>
</file>

<file path=xl/sharedStrings.xml><?xml version="1.0" encoding="utf-8"?>
<sst xmlns="http://schemas.openxmlformats.org/spreadsheetml/2006/main" count="2871" uniqueCount="588">
  <si>
    <t>タイトル</t>
  </si>
  <si>
    <t>ドラクエX　スキルポイント計算機</t>
  </si>
  <si>
    <t>ファイル名</t>
  </si>
  <si>
    <t>製作者</t>
  </si>
  <si>
    <r>
      <rPr>
        <b/>
        <sz val="11"/>
        <color indexed="36"/>
        <rFont val="ＭＳ Ｐゴシック"/>
        <family val="3"/>
      </rPr>
      <t>かず</t>
    </r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17"/>
        <rFont val="ＭＳ Ｐゴシック"/>
        <family val="3"/>
      </rPr>
      <t>チーム【リアン】所属</t>
    </r>
  </si>
  <si>
    <t>概要</t>
  </si>
  <si>
    <t>①各職業の実Lv.を入力することで、獲得済スキルポイントの合計が表示される。
②スキルポイントを、各スキルに割り振ることで、獲得できるスキルの表示や、スキルポイント残高が、一目でわかる。
③必要（不要）なスキルポイントを「スキルポイント割振り欄で±すれば、獲得したいスキルの獲得方法をシミュレーションできる。</t>
  </si>
  <si>
    <t>免責事項</t>
  </si>
  <si>
    <r>
      <rPr>
        <b/>
        <u val="single"/>
        <sz val="11"/>
        <color indexed="10"/>
        <rFont val="ＭＳ Ｐゴシック"/>
        <family val="3"/>
      </rPr>
      <t>当計算機は、無保証です。</t>
    </r>
    <r>
      <rPr>
        <sz val="11"/>
        <color theme="1"/>
        <rFont val="Calibri"/>
        <family val="3"/>
      </rPr>
      <t>当計算機を利用することにより、利用者に発生した損害の一部または全部は、当方では一切責任を負いません。（ウイルス感染や、自動実行マクロの暴走による損害等も含む。）　ご理解いただけた方には、無償でご利用いただけます。</t>
    </r>
  </si>
  <si>
    <t>更新履歴</t>
  </si>
  <si>
    <t>制作日</t>
  </si>
  <si>
    <t>Ver.</t>
  </si>
  <si>
    <t>内容</t>
  </si>
  <si>
    <t>公開日</t>
  </si>
  <si>
    <t>Veｒ.1.20</t>
  </si>
  <si>
    <t>初版</t>
  </si>
  <si>
    <t>Ver.1.30</t>
  </si>
  <si>
    <t>バトルマスター・賢者対応（暫定）、特訓モードでの獲得SP記載欄追加、一部のスキル詳細をコメントで追加</t>
  </si>
  <si>
    <t>Ver.1.31</t>
  </si>
  <si>
    <t>バトルマスター・賢者対応（正式）、一部のスキル詳細をコメントで追加・変更</t>
  </si>
  <si>
    <t>Ver.1.32</t>
  </si>
  <si>
    <t>Lv.65対応</t>
  </si>
  <si>
    <t>Ver.1.40</t>
  </si>
  <si>
    <t>Lv.70対応</t>
  </si>
  <si>
    <t>Ver.1.50</t>
  </si>
  <si>
    <t>Lv.75対応（ただし、獲得スキルポイントのみ。必要経験値は不明）</t>
  </si>
  <si>
    <t>Ver.1.51</t>
  </si>
  <si>
    <t>Lv.75対応（必要経験値対応）</t>
  </si>
  <si>
    <t>Ver.2.00</t>
  </si>
  <si>
    <t>Lv.80対応　まもの使い対応</t>
  </si>
  <si>
    <t>Ver.2.10</t>
  </si>
  <si>
    <t>どうぐ使い対応（仮）　スキル130対応（仮）</t>
  </si>
  <si>
    <t>Ver.2.11</t>
  </si>
  <si>
    <t>どうぐ使い対応（正式）　スキル130対応（仮）</t>
  </si>
  <si>
    <t>Ver.2.12</t>
  </si>
  <si>
    <t>マスタースキル対応</t>
  </si>
  <si>
    <t>Ver.2.14</t>
  </si>
  <si>
    <t>120スキル対応</t>
  </si>
  <si>
    <t>Ver.2.16</t>
  </si>
  <si>
    <t>特訓SPの欄を2行に変更。（1行追加）　マスタースキルを排他利用を想定した表示に変更。</t>
  </si>
  <si>
    <t>-</t>
  </si>
  <si>
    <t>Ver.2.17</t>
  </si>
  <si>
    <t>130スキル対応</t>
  </si>
  <si>
    <t>Ver.2.30</t>
  </si>
  <si>
    <t>140スキル対応　　2段階・3段階シミュレーション対応</t>
  </si>
  <si>
    <t>Ver.2.39</t>
  </si>
  <si>
    <t>140スキル対応　マスタースキルの計画値を記入可能に変更</t>
  </si>
  <si>
    <t>Ver.2.40</t>
  </si>
  <si>
    <t>Lv.85対応</t>
  </si>
  <si>
    <t>Ver.2.42</t>
  </si>
  <si>
    <t>150スキル対応</t>
  </si>
  <si>
    <t>Ver.3.00</t>
  </si>
  <si>
    <t>踊り子追加</t>
  </si>
  <si>
    <t>Lv.90対応</t>
  </si>
  <si>
    <t>機能説明</t>
  </si>
  <si>
    <t>機能名または内容</t>
  </si>
  <si>
    <t>使用方法</t>
  </si>
  <si>
    <t>入力可能領域</t>
  </si>
  <si>
    <r>
      <rPr>
        <sz val="11"/>
        <color indexed="51"/>
        <rFont val="ＭＳ Ｐゴシック"/>
        <family val="3"/>
      </rPr>
      <t>■色</t>
    </r>
    <r>
      <rPr>
        <sz val="11"/>
        <rFont val="ＭＳ Ｐゴシック"/>
        <family val="3"/>
      </rPr>
      <t>の部分のみが、利用者が入力するべき領域で、それ以外の部分は、入力不可能になっています。</t>
    </r>
  </si>
  <si>
    <t xml:space="preserve"> </t>
  </si>
  <si>
    <t>初期設定～
基本的な操作手順</t>
  </si>
  <si>
    <t xml:space="preserve">まず、各職業のLv.を、「実Lv.」欄に入力し、
次に、すでに、各スキルに割り振っているスキルポイントを入力します。
これにより、
獲得済スキルポイントと、使用スキルポイント、残高が明確になります。
右の例の場合、僧侶は、SP残高が24となっています。
例えば、盾スキルに、29を割り振りたいと考えた場合、
SP残高の合計が29を超えるように、「Lv. UP計画」欄に、
追加するべきLv.を書いていき、
目標達成するためのLv. UP方法をシミュレーションします。
</t>
  </si>
  <si>
    <t>具体的なシミュレーション例
(Lv. UPによる方法）</t>
  </si>
  <si>
    <t>盾スキル29を達成するために、僧侶の「Lv.UP計画」に"1"を入力すると、
それに必要な経験値（EXP）と新しいSP残高等が表示されます。
しかし、
僧侶Lv.を、59から60にするより、同じく盾スキルが獲得可能な戦士のLv.をあげたほうが、短時間で目標達成できます。
このような手法で、
複雑なスキルポイント計算も、
容易にシミュレーション可能
となります。</t>
  </si>
  <si>
    <t>具体的なシミュレーション例
(スキル振り直しによる方法）</t>
  </si>
  <si>
    <t>スキル割振り欄の下段に、変動させたいスキルポイントを、±することで、スキルポイントの追加・削除のシミュレーションができます。ここに、－（マイナス）の数字を、入れるということは、10,000G支払って、スキルを振りなおすということを意味します。
このように、スキル振り直し、Lv.UPにかかるゴールドや経験値を計算しながら、最適な方法をシミュレーションできます。
下の例は、レンジャーで割り振った「格闘」スキルを解除し、不足分を、スーパースター等で補う計画の例です。
「格闘」スキルのスキルポイント100を維持した状態で、目標のスキルを取るためにはどうすればよいかを考えた例です。</t>
  </si>
  <si>
    <t>獲得スキル一覧機能</t>
  </si>
  <si>
    <t>各スキルに、スキルポイントを割り振ると、
獲得できるスキル（の数字部分）が、
青色に変化。
一目で、どのスキルを獲得できる（できている）のか
分かります。
（Office2003未満の場合、
　正常動作しないかもしれません。）</t>
  </si>
  <si>
    <t>職業選択表示機能
スキル選択表示機能</t>
  </si>
  <si>
    <t>画面左上のフィルターで、
例えば右のような、「僧侶」に関係する
スキルのみを表示させることが可能。
同様に、
スキルを選択し、
検討対象のスキルのみを表示させる等、
幅広いフィルタリングが可能。</t>
  </si>
  <si>
    <t>マスタースキルの利用方法</t>
  </si>
  <si>
    <r>
      <t xml:space="preserve">右図のオレンジ部分に獲得済マスタースキルを入力すれば、
シミュレーションできます。
マスタースキルは、
無料で何回でもスキル振り直しができるため、
</t>
    </r>
    <r>
      <rPr>
        <sz val="11"/>
        <color indexed="10"/>
        <rFont val="ＭＳ Ｐゴシック"/>
        <family val="3"/>
      </rPr>
      <t>多数のスキルでの、排他利用を想定</t>
    </r>
    <r>
      <rPr>
        <sz val="11"/>
        <color theme="1"/>
        <rFont val="Calibri"/>
        <family val="3"/>
      </rPr>
      <t>して、
１つのセルでの使用計画値が、獲得済SPを超えない限り、
異常とは判断しないようにしました。
右図の例では、合計19のSPを計画値として入力していますが、
最大値が10と認識されています。
獲得SPが、8のため、
8 - 10 = -2
と表示されています。</t>
    </r>
  </si>
  <si>
    <t>第2段階・第3段階計画用
シートの追加</t>
  </si>
  <si>
    <r>
      <rPr>
        <sz val="11"/>
        <color indexed="10"/>
        <rFont val="ＭＳ Ｐゴシック"/>
        <family val="3"/>
      </rPr>
      <t>「今の計画を、達成した後に、どうしたいのか？」</t>
    </r>
    <r>
      <rPr>
        <sz val="11"/>
        <color theme="1"/>
        <rFont val="Calibri"/>
        <family val="3"/>
      </rPr>
      <t xml:space="preserve">
例えば、戦士Lv.を70→80にして、　斧スキルを120→130  ゆうかんスキルを120→130にしたい。
</t>
    </r>
    <r>
      <rPr>
        <sz val="11"/>
        <color indexed="10"/>
        <rFont val="ＭＳ Ｐゴシック"/>
        <family val="3"/>
      </rPr>
      <t>でも、戦士Lv.75になった時点で、まずは、斧スキルだけ130にしたい。</t>
    </r>
    <r>
      <rPr>
        <sz val="11"/>
        <color theme="1"/>
        <rFont val="Calibri"/>
        <family val="3"/>
      </rPr>
      <t xml:space="preserve">
これをシミュレーションできるように、
第2段階・第3段階のSP計算機シートを追加しました。
すなわち、　第1段階で、加減したスキルポイント・増加したLv.UP計画、特訓SP獲得計画を、第2段階シートに反映
　　　　　　　　第2段階で、加減したスキルポイント・増加したLv.UP計画、特訓SP獲得計画を、第3段階シートに反映　となります。
　　　　【第1シート】　　　　　　　　　　　　　　　　　　　　　　　　　　　　　　　　　　　　　　　　　　　　　　　　　　【第2シート】</t>
    </r>
  </si>
  <si>
    <t>シートの追加</t>
  </si>
  <si>
    <t>スキルポイント計算機のシート名にマウスカーソルを合わせて、右クリック→
「移動またはコピー」を選択すると、シートをコピーできます。
第4段階以降のシミュレーションを行いたい。
2キャラクターのシミュレーションをしたい。
とりあえず一度、現状を保存して、１から考え直したい。
等、
状況に合わせて、シートを何枚でも追加できます。
もちろん、データ自体を別名保存したほうが見やすいというのは、ありますが笑</t>
  </si>
  <si>
    <t>職業選択表示</t>
  </si>
  <si>
    <t>スキル選択表示</t>
  </si>
  <si>
    <t>戦士</t>
  </si>
  <si>
    <t>僧侶</t>
  </si>
  <si>
    <t>魔法使い</t>
  </si>
  <si>
    <t>武闘家</t>
  </si>
  <si>
    <t>盗賊</t>
  </si>
  <si>
    <t>旅芸人</t>
  </si>
  <si>
    <t>バトルマスター</t>
  </si>
  <si>
    <t>パラディン</t>
  </si>
  <si>
    <t>魔法戦士</t>
  </si>
  <si>
    <t>レンジャー</t>
  </si>
  <si>
    <t>賢者</t>
  </si>
  <si>
    <t>スーパースター</t>
  </si>
  <si>
    <t>まもの使い</t>
  </si>
  <si>
    <t>どうぐ使い</t>
  </si>
  <si>
    <t>踊り子</t>
  </si>
  <si>
    <t>マスタースキル</t>
  </si>
  <si>
    <t>割振SP計</t>
  </si>
  <si>
    <t>実Ｌｖ．</t>
  </si>
  <si>
    <t>獲得
SP</t>
  </si>
  <si>
    <t>フリーメモ記載欄</t>
  </si>
  <si>
    <t>Lv．UP計画</t>
  </si>
  <si>
    <t>第1段階</t>
  </si>
  <si>
    <t>目標Lv.</t>
  </si>
  <si>
    <t>必要経験値</t>
  </si>
  <si>
    <t>計画</t>
  </si>
  <si>
    <t>Lv.SP</t>
  </si>
  <si>
    <t>第2段階</t>
  </si>
  <si>
    <t>実特訓SP</t>
  </si>
  <si>
    <t>最大
使用
SP</t>
  </si>
  <si>
    <t>特訓SP計画</t>
  </si>
  <si>
    <t>獲得SP</t>
  </si>
  <si>
    <t>第3段階</t>
  </si>
  <si>
    <t>使用SP</t>
  </si>
  <si>
    <t>SP残高</t>
  </si>
  <si>
    <t>スキル割振り欄</t>
  </si>
  <si>
    <t>スキル獲得状況</t>
  </si>
  <si>
    <t>ゆうかん</t>
  </si>
  <si>
    <t>ゆうかん</t>
  </si>
  <si>
    <t>×</t>
  </si>
  <si>
    <t>かばう(専)</t>
  </si>
  <si>
    <t>常時みのまもり+5</t>
  </si>
  <si>
    <t>常時ちから+5</t>
  </si>
  <si>
    <t>ロストアタック</t>
  </si>
  <si>
    <t>たいあたり(専)</t>
  </si>
  <si>
    <t>常時最大HP+30</t>
  </si>
  <si>
    <t>常時みのまもり+10</t>
  </si>
  <si>
    <t xml:space="preserve">やいばくだき(専) </t>
  </si>
  <si>
    <t>かばうの心得（専）</t>
  </si>
  <si>
    <t>ちから＋10（専）</t>
  </si>
  <si>
    <t>チャージタックル</t>
  </si>
  <si>
    <t>たまに2回攻撃</t>
  </si>
  <si>
    <t>真・やいばくだき</t>
  </si>
  <si>
    <t>しんこう心</t>
  </si>
  <si>
    <t>しんこう心</t>
  </si>
  <si>
    <t>おはらい</t>
  </si>
  <si>
    <t>常時かいふく魔力+10</t>
  </si>
  <si>
    <t>マホトラのころも(専)</t>
  </si>
  <si>
    <t>常時最大MP+10</t>
  </si>
  <si>
    <t>聖女の守り(専)</t>
  </si>
  <si>
    <t>天使の守り(専)</t>
  </si>
  <si>
    <t>常時最大MP+10</t>
  </si>
  <si>
    <t>聖なる祈り(専)</t>
  </si>
  <si>
    <t>回復魔力+20（専）</t>
  </si>
  <si>
    <t>最大MP +30（専）</t>
  </si>
  <si>
    <t>ホーリーライト</t>
  </si>
  <si>
    <t>たまにHP１で生き残り</t>
  </si>
  <si>
    <t>女神の祝福</t>
  </si>
  <si>
    <t>魔使</t>
  </si>
  <si>
    <t>まほう</t>
  </si>
  <si>
    <t>魔結界</t>
  </si>
  <si>
    <t>常時攻撃魔力+10</t>
  </si>
  <si>
    <t>ぶきみなひかり</t>
  </si>
  <si>
    <t xml:space="preserve">呪文暴走率アップ </t>
  </si>
  <si>
    <t>魔力の息吹(専)</t>
  </si>
  <si>
    <t>魔力覚醒(専)</t>
  </si>
  <si>
    <t>呪文暴走率アップ(専）</t>
  </si>
  <si>
    <t>攻撃魔力+20（専）</t>
  </si>
  <si>
    <t>マヒャデドス</t>
  </si>
  <si>
    <t>たまにMP消費しない</t>
  </si>
  <si>
    <t>メラガイアー</t>
  </si>
  <si>
    <t>武闘</t>
  </si>
  <si>
    <t>きあい</t>
  </si>
  <si>
    <t>ためる(専)</t>
  </si>
  <si>
    <t>常時器用さ+20</t>
  </si>
  <si>
    <t>心頭滅却</t>
  </si>
  <si>
    <t>常時素早さ+30</t>
  </si>
  <si>
    <t>不撓不屈(専)</t>
  </si>
  <si>
    <t>常時力+10</t>
  </si>
  <si>
    <t>おたけび</t>
  </si>
  <si>
    <t>常時最大HP+40</t>
  </si>
  <si>
    <t>めいそう(専)</t>
  </si>
  <si>
    <t>ためる弐(専)</t>
  </si>
  <si>
    <t>すばやさ＋30（専）</t>
  </si>
  <si>
    <t>無念無想</t>
  </si>
  <si>
    <t>カウンターブースト</t>
  </si>
  <si>
    <t>ためる参</t>
  </si>
  <si>
    <t>おたから</t>
  </si>
  <si>
    <t>ぬすむ(専)</t>
  </si>
  <si>
    <t>みやぶる</t>
  </si>
  <si>
    <t>おたからさがし(専)</t>
  </si>
  <si>
    <t>常時器用さ+20</t>
  </si>
  <si>
    <t>バナナトラップ(専)</t>
  </si>
  <si>
    <t>メガボンバー(専)</t>
  </si>
  <si>
    <t>しんだふり(専)</t>
  </si>
  <si>
    <t>きようさ＋30（専）</t>
  </si>
  <si>
    <t>ギガボンバー</t>
  </si>
  <si>
    <t>盗む成功率アップ</t>
  </si>
  <si>
    <t>サプライズラッシュ</t>
  </si>
  <si>
    <t>旅芸</t>
  </si>
  <si>
    <t>きょくげい</t>
  </si>
  <si>
    <t>ボケ</t>
  </si>
  <si>
    <t>常時魅力+20</t>
  </si>
  <si>
    <t>ツッコミ</t>
  </si>
  <si>
    <t>タップダンス(専)</t>
  </si>
  <si>
    <t>常時攻撃魔力+10</t>
  </si>
  <si>
    <t>キラージャグリング(専)</t>
  </si>
  <si>
    <t>常時回復魔力+10</t>
  </si>
  <si>
    <t>ハッスルダンス(専)</t>
  </si>
  <si>
    <t>エンドオブシーン（専）</t>
  </si>
  <si>
    <t>ゴッドジャグリング</t>
  </si>
  <si>
    <t>たまにカウンター</t>
  </si>
  <si>
    <t xml:space="preserve">たたかいのビート </t>
  </si>
  <si>
    <t>バト</t>
  </si>
  <si>
    <t>とうこん</t>
  </si>
  <si>
    <t>とうこん討ち(専)</t>
  </si>
  <si>
    <t>常時きようさ+20</t>
  </si>
  <si>
    <t xml:space="preserve">常時ちから+5 </t>
  </si>
  <si>
    <t>すてみ(専)</t>
  </si>
  <si>
    <t xml:space="preserve">常時すばやさ+30 </t>
  </si>
  <si>
    <t>もろば斬り(専)</t>
  </si>
  <si>
    <t>無心こうげき(専)</t>
  </si>
  <si>
    <t>天下無双(専)</t>
  </si>
  <si>
    <t>テンションバーン</t>
  </si>
  <si>
    <t>テンション消費減</t>
  </si>
  <si>
    <t>ミラクルブースト</t>
  </si>
  <si>
    <t>パラ</t>
  </si>
  <si>
    <t>はくあい</t>
  </si>
  <si>
    <t>やいばのぼうぎょ</t>
  </si>
  <si>
    <t>常時みのまもり+10</t>
  </si>
  <si>
    <t xml:space="preserve">HPパサー </t>
  </si>
  <si>
    <t>におうだち(専)</t>
  </si>
  <si>
    <t>ヘヴィチャージ(専)</t>
  </si>
  <si>
    <t>常時みのまもり+20</t>
  </si>
  <si>
    <t>常時さいだいHP+30</t>
  </si>
  <si>
    <t>大ぼうぎょ(専)</t>
  </si>
  <si>
    <t>におうだちの心得（専）</t>
  </si>
  <si>
    <t>最大HP +20（専）</t>
  </si>
  <si>
    <t>グランドネビュラ</t>
  </si>
  <si>
    <t>ガード時しびれさせる</t>
  </si>
  <si>
    <t>聖騎士の堅陣</t>
  </si>
  <si>
    <t>魔戦</t>
  </si>
  <si>
    <t>フォース</t>
  </si>
  <si>
    <t>ファイアフォース(専)</t>
  </si>
  <si>
    <t>常時ちから+10</t>
  </si>
  <si>
    <t>アイスフォース(専)</t>
  </si>
  <si>
    <t>ストームフォース(専)</t>
  </si>
  <si>
    <t>常時みのまもり+5</t>
  </si>
  <si>
    <t>ダークフォース(専)</t>
  </si>
  <si>
    <t>ＭＰパサー(専)</t>
  </si>
  <si>
    <t>常時最大HP+20</t>
  </si>
  <si>
    <t>ライトフォース(専)</t>
  </si>
  <si>
    <t>フォース範囲化（専）</t>
  </si>
  <si>
    <t>フォースブレイク</t>
  </si>
  <si>
    <t>攻撃時たまにMP回復</t>
  </si>
  <si>
    <t>マダンテ</t>
  </si>
  <si>
    <t>レン</t>
  </si>
  <si>
    <t>サバイバル</t>
  </si>
  <si>
    <t>みのがす</t>
  </si>
  <si>
    <t>てなづける(専)</t>
  </si>
  <si>
    <t>メタルトラップ(専)</t>
  </si>
  <si>
    <t>まもりのきり(専)</t>
  </si>
  <si>
    <t>常時回復魔力+20</t>
  </si>
  <si>
    <t>オオカミアタック(専)</t>
  </si>
  <si>
    <t>先制攻撃率アップ（専）</t>
  </si>
  <si>
    <t>あんこくのきり</t>
  </si>
  <si>
    <t>ジバルンバ</t>
  </si>
  <si>
    <t>フェンリルアタック</t>
  </si>
  <si>
    <t>さとり</t>
  </si>
  <si>
    <t>いやしの雨(専)</t>
  </si>
  <si>
    <t xml:space="preserve">常時回復魔力+10 </t>
  </si>
  <si>
    <t xml:space="preserve">常時攻撃魔力+10 </t>
  </si>
  <si>
    <t>魔導の書(専)</t>
  </si>
  <si>
    <t xml:space="preserve">常時最大MP+10 </t>
  </si>
  <si>
    <t>しんぴのさとり(専)</t>
  </si>
  <si>
    <t xml:space="preserve">常時最大MP+20 </t>
  </si>
  <si>
    <t>零の洗礼(専)</t>
  </si>
  <si>
    <t>回復魔力+30（専）</t>
  </si>
  <si>
    <t>攻撃魔力+30（専）</t>
  </si>
  <si>
    <t>イオグランデ</t>
  </si>
  <si>
    <t>むげんのさとり</t>
  </si>
  <si>
    <t xml:space="preserve">ドルマドン </t>
  </si>
  <si>
    <t>スパ</t>
  </si>
  <si>
    <t>オーラ</t>
  </si>
  <si>
    <t>オーラ</t>
  </si>
  <si>
    <t>サインぜめ(専)</t>
  </si>
  <si>
    <t>常時みりょく+20</t>
  </si>
  <si>
    <t>スキャンダル(専)</t>
  </si>
  <si>
    <t>常時すばやさ+30</t>
  </si>
  <si>
    <t>メイクアップ(専)</t>
  </si>
  <si>
    <t>ボディーガード呼び(専)</t>
  </si>
  <si>
    <t>常時魅力+60</t>
  </si>
  <si>
    <t>ベストスマイル(専)</t>
  </si>
  <si>
    <t>ゴールドシャワー(専)</t>
  </si>
  <si>
    <t>魅力＋30（専）</t>
  </si>
  <si>
    <t>みとれる＋2％（専）</t>
  </si>
  <si>
    <t>バギムーチョ</t>
  </si>
  <si>
    <t>ボディーガード強化</t>
  </si>
  <si>
    <t>ミリオンスマイル</t>
  </si>
  <si>
    <t>まも</t>
  </si>
  <si>
    <t>まもの</t>
  </si>
  <si>
    <t xml:space="preserve">スカウト成功率アップ(専) </t>
  </si>
  <si>
    <t xml:space="preserve">かわいがる(専) </t>
  </si>
  <si>
    <t xml:space="preserve">ブレスクラッシュ(専) </t>
  </si>
  <si>
    <t>常時ちから+5</t>
  </si>
  <si>
    <t xml:space="preserve">HPリンク(専) </t>
  </si>
  <si>
    <t xml:space="preserve">常時最大HP+10 </t>
  </si>
  <si>
    <t xml:space="preserve">MPリンク(専) </t>
  </si>
  <si>
    <t>エモノ呼び(専)</t>
  </si>
  <si>
    <t>なつきやすくなる（専）</t>
  </si>
  <si>
    <t>転生遭遇率アップ（専）</t>
  </si>
  <si>
    <t>スキルクラッシュ</t>
  </si>
  <si>
    <t>行動間隔短縮</t>
  </si>
  <si>
    <t xml:space="preserve">ウォークライ </t>
  </si>
  <si>
    <t>どう</t>
  </si>
  <si>
    <t>どうぐ</t>
  </si>
  <si>
    <t xml:space="preserve">チューンアップ(専) </t>
  </si>
  <si>
    <t xml:space="preserve">常時さいだいMP+10 </t>
  </si>
  <si>
    <t xml:space="preserve">トラップジャマー(専) </t>
  </si>
  <si>
    <t xml:space="preserve">常時すばやさ+10 </t>
  </si>
  <si>
    <t xml:space="preserve">どうぐ倍化術(専) </t>
  </si>
  <si>
    <t xml:space="preserve">常時きようさ+10 </t>
  </si>
  <si>
    <t xml:space="preserve">磁界シールド(専) </t>
  </si>
  <si>
    <t xml:space="preserve">常時最大HP+10 </t>
  </si>
  <si>
    <t xml:space="preserve">どうぐ範囲化術(専) </t>
  </si>
  <si>
    <t>メタル遭遇率UP（専）</t>
  </si>
  <si>
    <t>メディカルデバイス</t>
  </si>
  <si>
    <t>どうぐ発動速度短縮</t>
  </si>
  <si>
    <t xml:space="preserve">プラズマリムーバー </t>
  </si>
  <si>
    <t>おど</t>
  </si>
  <si>
    <t>うた</t>
  </si>
  <si>
    <t xml:space="preserve">常時きようさ+10 </t>
  </si>
  <si>
    <t xml:space="preserve">もうどくブルース(専) </t>
  </si>
  <si>
    <t>常時最大MP+10</t>
  </si>
  <si>
    <t xml:space="preserve">会心まいしんラップ(専) </t>
  </si>
  <si>
    <t xml:space="preserve">常時攻撃魔力+5 </t>
  </si>
  <si>
    <t xml:space="preserve">祈りのゴスペル(専) </t>
  </si>
  <si>
    <t xml:space="preserve">覚醒のアリア(専) </t>
  </si>
  <si>
    <t xml:space="preserve">常時みりょく+10 </t>
  </si>
  <si>
    <t xml:space="preserve">よみがえり節(専) </t>
  </si>
  <si>
    <t xml:space="preserve">会心率と暴走率アップ(専) </t>
  </si>
  <si>
    <t xml:space="preserve">身かわし率+2%(専) </t>
  </si>
  <si>
    <t xml:space="preserve">魔力のバラード(専) </t>
  </si>
  <si>
    <t xml:space="preserve">ターン消費しない+1%(専) </t>
  </si>
  <si>
    <t xml:space="preserve">回復のララバイ(専) </t>
  </si>
  <si>
    <t>おどり</t>
  </si>
  <si>
    <t xml:space="preserve">常時みりょく+10 </t>
  </si>
  <si>
    <t xml:space="preserve">ふういんのダンス(専) </t>
  </si>
  <si>
    <t xml:space="preserve">こんらんのダンス(専) </t>
  </si>
  <si>
    <t xml:space="preserve">ねむりのダンス(専) </t>
  </si>
  <si>
    <t>ドラゴンステップ(専)</t>
  </si>
  <si>
    <t>ビーナスステップ(専)</t>
  </si>
  <si>
    <t xml:space="preserve">ロイヤルステップ(専) </t>
  </si>
  <si>
    <t xml:space="preserve">つるぎの舞(専) </t>
  </si>
  <si>
    <t xml:space="preserve">戦鬼の乱れ舞(専) </t>
  </si>
  <si>
    <t>戦士バト魔戦</t>
  </si>
  <si>
    <t>片手剣</t>
  </si>
  <si>
    <t>片手剣</t>
  </si>
  <si>
    <t>かえん斬り</t>
  </si>
  <si>
    <t>装備時攻撃力+5</t>
  </si>
  <si>
    <t>ドラゴン斬り</t>
  </si>
  <si>
    <t>装備時会心率+2%</t>
  </si>
  <si>
    <t>ミラクルソード</t>
  </si>
  <si>
    <t>装備時攻撃力+10</t>
  </si>
  <si>
    <t>はやぶさ斬り</t>
  </si>
  <si>
    <t>装備時武器ガード率+4%</t>
  </si>
  <si>
    <t>装備時攻撃力+15</t>
  </si>
  <si>
    <t>ギガスラッシュ</t>
  </si>
  <si>
    <t>装備時会心率+2%</t>
  </si>
  <si>
    <t>超はやぶさ斬り</t>
  </si>
  <si>
    <t>装備時武器ガード率+2%</t>
  </si>
  <si>
    <t>ギガブレイク</t>
  </si>
  <si>
    <t xml:space="preserve">装備時こうげき力+10 </t>
  </si>
  <si>
    <t>戦士バトまも</t>
  </si>
  <si>
    <t>両手剣</t>
  </si>
  <si>
    <t>両手剣</t>
  </si>
  <si>
    <t>ブレードガード</t>
  </si>
  <si>
    <t>ドラゴンスラッシュ</t>
  </si>
  <si>
    <t xml:space="preserve">ぶんまわし </t>
  </si>
  <si>
    <t xml:space="preserve">フリーズブレード </t>
  </si>
  <si>
    <t>装備時攻撃力+20</t>
  </si>
  <si>
    <t xml:space="preserve">渾身斬り </t>
  </si>
  <si>
    <t>ビッグバン</t>
  </si>
  <si>
    <t>全身全霊斬り</t>
  </si>
  <si>
    <t>戦士レンまも</t>
  </si>
  <si>
    <t>オノ</t>
  </si>
  <si>
    <t>オノ</t>
  </si>
  <si>
    <t>たいぼく斬</t>
  </si>
  <si>
    <t>蒼天魔斬</t>
  </si>
  <si>
    <t>かぶと割り</t>
  </si>
  <si>
    <t>まじん斬り</t>
  </si>
  <si>
    <t xml:space="preserve">オノむそう </t>
  </si>
  <si>
    <t>鉄甲斬</t>
  </si>
  <si>
    <t>装備時会心率+3%</t>
  </si>
  <si>
    <t>真・オノむそう</t>
  </si>
  <si>
    <t>戦士僧侶魔使旅芸パラ魔戦賢者</t>
  </si>
  <si>
    <t>盾</t>
  </si>
  <si>
    <t>盾</t>
  </si>
  <si>
    <t>装備時盾ガード率+1%</t>
  </si>
  <si>
    <t>ぼうぎょ</t>
  </si>
  <si>
    <t>ビッグシールド</t>
  </si>
  <si>
    <t>シールドアタック</t>
  </si>
  <si>
    <t>まもりのたて</t>
  </si>
  <si>
    <t>装備時守備力+30</t>
  </si>
  <si>
    <t>会心完全ガード</t>
  </si>
  <si>
    <t>装備時守備力+10</t>
  </si>
  <si>
    <t>ファランクス</t>
  </si>
  <si>
    <t>スペルガード</t>
  </si>
  <si>
    <t xml:space="preserve">装備時しゅび力+10 </t>
  </si>
  <si>
    <t>魔使魔戦賢者</t>
  </si>
  <si>
    <t>両手杖</t>
  </si>
  <si>
    <t>両手杖</t>
  </si>
  <si>
    <t>装備時MP吸収率+2%</t>
  </si>
  <si>
    <t>悪魔ばらい</t>
  </si>
  <si>
    <t>戦闘勝利時MP小回復</t>
  </si>
  <si>
    <t>早詠みの杖</t>
  </si>
  <si>
    <t>装備時攻撃魔力+30</t>
  </si>
  <si>
    <t>しゅくふくの杖</t>
  </si>
  <si>
    <t>暴走魔法陣</t>
  </si>
  <si>
    <t>装備時最大MP+100</t>
  </si>
  <si>
    <t>戦闘勝利時MP中回復</t>
  </si>
  <si>
    <t>装備時MP吸収率+4%</t>
  </si>
  <si>
    <t>超暴走魔法陣</t>
  </si>
  <si>
    <t>装備時攻撃魔力+10</t>
  </si>
  <si>
    <t>復活の杖</t>
  </si>
  <si>
    <t xml:space="preserve">装備時最大MP+30 </t>
  </si>
  <si>
    <t>魔使盗賊旅芸踊子</t>
  </si>
  <si>
    <t>短剣</t>
  </si>
  <si>
    <t>短剣</t>
  </si>
  <si>
    <t>魔使盗賊旅芸踊子</t>
  </si>
  <si>
    <t>キラーブーン</t>
  </si>
  <si>
    <t>スリープダガー</t>
  </si>
  <si>
    <t>ヒュプノスハント</t>
  </si>
  <si>
    <t>ヴァイパーファング</t>
  </si>
  <si>
    <t>タナトスハント</t>
  </si>
  <si>
    <t>カオスエッジ</t>
  </si>
  <si>
    <t>ナイトメアファング</t>
  </si>
  <si>
    <t xml:space="preserve">状態異常成功率アップ </t>
  </si>
  <si>
    <t>魔使盗賊スパまも</t>
  </si>
  <si>
    <t>ムチ</t>
  </si>
  <si>
    <t>ムチ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</si>
  <si>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</si>
  <si>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</si>
  <si>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</si>
  <si>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</si>
  <si>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</si>
  <si>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</si>
  <si>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双竜打ち</t>
  </si>
  <si>
    <t>疾風迅雷</t>
  </si>
  <si>
    <t>装備時会心率+4%</t>
  </si>
  <si>
    <t>極竜打ち</t>
  </si>
  <si>
    <t>僧侶パラどう</t>
  </si>
  <si>
    <t>ヤリ</t>
  </si>
  <si>
    <t>ヤリ</t>
  </si>
  <si>
    <t>けもの突き</t>
  </si>
  <si>
    <t>装備時武器ガード率+3%</t>
  </si>
  <si>
    <t>雷鳴突き</t>
  </si>
  <si>
    <t>一閃突き</t>
  </si>
  <si>
    <t>狼牙突き</t>
  </si>
  <si>
    <t>さみだれ突き</t>
  </si>
  <si>
    <t>ジゴスパーク</t>
  </si>
  <si>
    <t>僧侶パラスパ踊子</t>
  </si>
  <si>
    <t>スティック</t>
  </si>
  <si>
    <t>スティック</t>
  </si>
  <si>
    <t>マジステッキ</t>
  </si>
  <si>
    <t>装備時回復魔力+30</t>
  </si>
  <si>
    <t>デビルンチャーム</t>
  </si>
  <si>
    <t>装備時最大MP+30</t>
  </si>
  <si>
    <t>パニパニハニー</t>
  </si>
  <si>
    <t>キラキラボーン</t>
  </si>
  <si>
    <t>ラピッドステッキ</t>
  </si>
  <si>
    <t>ティンクルバトン</t>
  </si>
  <si>
    <t>僧侶武闘旅芸</t>
  </si>
  <si>
    <t>棍</t>
  </si>
  <si>
    <t>棍</t>
  </si>
  <si>
    <t>足ばらい</t>
  </si>
  <si>
    <t>黄泉送り</t>
  </si>
  <si>
    <t>なぎはらい</t>
  </si>
  <si>
    <t>装備時みかわし率+4%</t>
  </si>
  <si>
    <t>氷結らんげき</t>
  </si>
  <si>
    <t>天地のかまえ</t>
  </si>
  <si>
    <t>水流のかまえ</t>
  </si>
  <si>
    <t>奥義・棍閃殺</t>
  </si>
  <si>
    <t>武闘盗賊まも</t>
  </si>
  <si>
    <t>ツメ</t>
  </si>
  <si>
    <t>ツメ</t>
  </si>
  <si>
    <t>ウィングブロウ</t>
  </si>
  <si>
    <t>裂鋼拳</t>
  </si>
  <si>
    <t>必中拳</t>
  </si>
  <si>
    <t>タイガークロー</t>
  </si>
  <si>
    <t>ゴールドフィンガー</t>
  </si>
  <si>
    <t>装備時身かわし率+2%</t>
  </si>
  <si>
    <t>サイクロンアッパー</t>
  </si>
  <si>
    <t>ライガークラッシュ</t>
  </si>
  <si>
    <t xml:space="preserve">装備時こうげき力+5 </t>
  </si>
  <si>
    <t>武闘旅芸スパ踊子</t>
  </si>
  <si>
    <t>扇</t>
  </si>
  <si>
    <t>扇</t>
  </si>
  <si>
    <t>花ふぶき</t>
  </si>
  <si>
    <t>明鏡止水</t>
  </si>
  <si>
    <t>波紋演舞</t>
  </si>
  <si>
    <t>装備時みとれる+5%</t>
  </si>
  <si>
    <t>おうぎのまい</t>
  </si>
  <si>
    <t>アゲハ乱舞</t>
  </si>
  <si>
    <t>ピンクタイフーン</t>
  </si>
  <si>
    <t>百花繚乱</t>
  </si>
  <si>
    <t>武闘盗賊バトレンスパ</t>
  </si>
  <si>
    <t>格闘</t>
  </si>
  <si>
    <t>格闘</t>
  </si>
  <si>
    <t>素手時攻撃力+10</t>
  </si>
  <si>
    <t>石つぶて</t>
  </si>
  <si>
    <t>素手時会心率+2%</t>
  </si>
  <si>
    <t>かまいたち</t>
  </si>
  <si>
    <t>素手時攻撃力+20</t>
  </si>
  <si>
    <t>せいけん突き</t>
  </si>
  <si>
    <t>素手時みかわし率+2%</t>
  </si>
  <si>
    <t>ムーンサルト</t>
  </si>
  <si>
    <t>素手時攻撃力+40</t>
  </si>
  <si>
    <t>ばくれつけん</t>
  </si>
  <si>
    <t>達人の呼吸</t>
  </si>
  <si>
    <t>がんせきおとし</t>
  </si>
  <si>
    <t>せいけん爆撃</t>
  </si>
  <si>
    <t xml:space="preserve">素手時こうげき力+50 </t>
  </si>
  <si>
    <t>バトパラどう</t>
  </si>
  <si>
    <t>ハンマー</t>
  </si>
  <si>
    <t>ハンマー</t>
  </si>
  <si>
    <t>ウェイトブレイク</t>
  </si>
  <si>
    <t>ドラムクラッシュ</t>
  </si>
  <si>
    <t>シールドブレイク</t>
  </si>
  <si>
    <t>MPブレイク</t>
  </si>
  <si>
    <t>キャンセルショット</t>
  </si>
  <si>
    <t>ランドインパクト</t>
  </si>
  <si>
    <t>スタンショット</t>
  </si>
  <si>
    <t>プレートインパクト</t>
  </si>
  <si>
    <t xml:space="preserve">装備時最大HP+10 </t>
  </si>
  <si>
    <t>魔戦レン賢者どう</t>
  </si>
  <si>
    <t>弓</t>
  </si>
  <si>
    <t>弓</t>
  </si>
  <si>
    <t>マジックアロー</t>
  </si>
  <si>
    <t>装備時射程距離+2m</t>
  </si>
  <si>
    <t>バードシュート</t>
  </si>
  <si>
    <t>サンダーボルト</t>
  </si>
  <si>
    <t>さみだれうち</t>
  </si>
  <si>
    <t>天使の矢</t>
  </si>
  <si>
    <t>シャイニングボウ</t>
  </si>
  <si>
    <t>弓聖の守り星</t>
  </si>
  <si>
    <t>ダークネスショット</t>
  </si>
  <si>
    <t>レン賢者どう</t>
  </si>
  <si>
    <t>ブーメラン</t>
  </si>
  <si>
    <t>ブーメラン</t>
  </si>
  <si>
    <t>スライムブロウ</t>
  </si>
  <si>
    <t>メタルウイング</t>
  </si>
  <si>
    <t>パワフルスロー</t>
  </si>
  <si>
    <t>装備時命中+20%</t>
  </si>
  <si>
    <t>シャインスコール</t>
  </si>
  <si>
    <t>バーニングバード</t>
  </si>
  <si>
    <t>デュアルカッター</t>
  </si>
  <si>
    <t>フローズンバード</t>
  </si>
  <si>
    <t>デュアルブレイカー</t>
  </si>
  <si>
    <t xml:space="preserve"> </t>
  </si>
  <si>
    <t>×</t>
  </si>
  <si>
    <t>■スキルポイント</t>
  </si>
  <si>
    <t>■必要経験値</t>
  </si>
  <si>
    <t>■特訓モード</t>
  </si>
  <si>
    <t>Lv</t>
  </si>
  <si>
    <t>入手</t>
  </si>
  <si>
    <t>通算</t>
  </si>
  <si>
    <t>基本</t>
  </si>
  <si>
    <t>EXP(差分)</t>
  </si>
  <si>
    <t>EXP(累計)</t>
  </si>
  <si>
    <t>上級</t>
  </si>
  <si>
    <t>Pt</t>
  </si>
  <si>
    <t>累計</t>
  </si>
  <si>
    <t>-</t>
  </si>
  <si>
    <t xml:space="preserve"> </t>
  </si>
  <si>
    <t>Lv.93対応　スキル180対応</t>
  </si>
  <si>
    <t>Ver.3.10</t>
  </si>
  <si>
    <t>占い師</t>
  </si>
  <si>
    <t>うらない</t>
  </si>
  <si>
    <t>うら</t>
  </si>
  <si>
    <t xml:space="preserve">アルカナ占い(専) </t>
  </si>
  <si>
    <t xml:space="preserve">全職業で隠れた敵が見える   </t>
  </si>
  <si>
    <t xml:space="preserve">ライトフリング(専) </t>
  </si>
  <si>
    <t xml:space="preserve">タロットの威力アップ(専)   </t>
  </si>
  <si>
    <t>ひき直し時ターン不要(専)</t>
  </si>
  <si>
    <t xml:space="preserve">レフトフリング </t>
  </si>
  <si>
    <t>最大ＨP+10</t>
  </si>
  <si>
    <t>最大MP+10</t>
  </si>
  <si>
    <t xml:space="preserve">リセットベール(専) </t>
  </si>
  <si>
    <t>最大MP+20</t>
  </si>
  <si>
    <t xml:space="preserve">エンゼルのみちびき(専) </t>
  </si>
  <si>
    <t xml:space="preserve">テンション消費軽減(専) </t>
  </si>
  <si>
    <t xml:space="preserve">魅惑の水晶球(専) </t>
  </si>
  <si>
    <t>Ver.3.30</t>
  </si>
  <si>
    <t>占い師対応</t>
  </si>
  <si>
    <t>Lv96対応</t>
  </si>
  <si>
    <t>Ver.3.39</t>
  </si>
  <si>
    <t>spcalc-v3.51.xls</t>
  </si>
  <si>
    <t>Ver.3.50</t>
  </si>
  <si>
    <t>Ver.3.51</t>
  </si>
  <si>
    <t>Lv99対応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</si>
</sst>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Calibri"/>
      <family val="3"/>
    </font>
    <font>
      <b/>
      <sz val="11"/>
      <color theme="9" tint="-0.24997000396251678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9"/>
      <color theme="0"/>
      <name val="ＭＳ Ｐゴシック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b/>
      <sz val="10"/>
      <name val="Calibri"/>
      <family val="3"/>
    </font>
    <font>
      <b/>
      <sz val="10"/>
      <color rgb="FFFF0080"/>
      <name val="Calibri"/>
      <family val="3"/>
    </font>
    <font>
      <sz val="11"/>
      <color theme="9" tint="0.39998000860214233"/>
      <name val="Calibri"/>
      <family val="3"/>
    </font>
    <font>
      <b/>
      <sz val="18"/>
      <color rgb="FFFF0000"/>
      <name val="Calibri"/>
      <family val="3"/>
    </font>
    <font>
      <sz val="9"/>
      <color theme="0"/>
      <name val="Calibri"/>
      <family val="3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B080"/>
        <bgColor indexed="64"/>
      </patternFill>
    </fill>
    <fill>
      <patternFill patternType="solid">
        <fgColor rgb="FFFFE0D0"/>
        <bgColor indexed="64"/>
      </patternFill>
    </fill>
    <fill>
      <patternFill patternType="solid">
        <fgColor rgb="FFD0F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>
        <color indexed="8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5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176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/>
    </xf>
    <xf numFmtId="176" fontId="0" fillId="7" borderId="13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33" borderId="1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 textRotation="255" wrapText="1"/>
      <protection/>
    </xf>
    <xf numFmtId="0" fontId="59" fillId="0" borderId="13" xfId="0" applyFont="1" applyBorder="1" applyAlignment="1">
      <alignment horizontal="center" vertical="center" textRotation="255" wrapText="1"/>
    </xf>
    <xf numFmtId="0" fontId="60" fillId="0" borderId="13" xfId="0" applyFont="1" applyBorder="1" applyAlignment="1" applyProtection="1">
      <alignment horizontal="center" vertical="center" textRotation="255" wrapText="1"/>
      <protection/>
    </xf>
    <xf numFmtId="0" fontId="60" fillId="0" borderId="13" xfId="0" applyFont="1" applyBorder="1" applyAlignment="1">
      <alignment horizontal="center" vertical="center" textRotation="255" wrapText="1"/>
    </xf>
    <xf numFmtId="0" fontId="61" fillId="0" borderId="13" xfId="0" applyFont="1" applyBorder="1" applyAlignment="1">
      <alignment horizontal="center" vertical="center" textRotation="255" wrapText="1"/>
    </xf>
    <xf numFmtId="0" fontId="59" fillId="0" borderId="13" xfId="0" applyFont="1" applyBorder="1" applyAlignment="1">
      <alignment horizontal="center" vertical="center"/>
    </xf>
    <xf numFmtId="0" fontId="10" fillId="34" borderId="14" xfId="61" applyFont="1" applyFill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vertical="top"/>
      <protection/>
    </xf>
    <xf numFmtId="0" fontId="0" fillId="33" borderId="16" xfId="0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 vertical="top" wrapText="1"/>
      <protection locked="0"/>
    </xf>
    <xf numFmtId="0" fontId="59" fillId="0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9" xfId="0" applyFill="1" applyBorder="1" applyAlignment="1" applyProtection="1">
      <alignment vertical="top" wrapText="1"/>
      <protection locked="0"/>
    </xf>
    <xf numFmtId="38" fontId="59" fillId="0" borderId="13" xfId="48" applyFont="1" applyBorder="1" applyAlignment="1">
      <alignment horizontal="center" vertical="center" shrinkToFit="1"/>
    </xf>
    <xf numFmtId="0" fontId="62" fillId="35" borderId="20" xfId="61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vertical="top" wrapText="1"/>
      <protection locked="0"/>
    </xf>
    <xf numFmtId="0" fontId="59" fillId="0" borderId="13" xfId="0" applyFont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0" fillId="33" borderId="22" xfId="0" applyFill="1" applyBorder="1" applyAlignment="1" applyProtection="1">
      <alignment vertical="top" wrapText="1"/>
      <protection locked="0"/>
    </xf>
    <xf numFmtId="0" fontId="59" fillId="0" borderId="23" xfId="0" applyFont="1" applyBorder="1" applyAlignment="1">
      <alignment horizontal="center" vertical="center"/>
    </xf>
    <xf numFmtId="0" fontId="59" fillId="0" borderId="23" xfId="0" applyFont="1" applyBorder="1" applyAlignment="1" applyProtection="1">
      <alignment horizontal="center" vertical="center"/>
      <protection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3" fillId="36" borderId="16" xfId="0" applyFont="1" applyFill="1" applyBorder="1" applyAlignment="1">
      <alignment horizontal="center" vertical="center" textRotation="255" wrapText="1"/>
    </xf>
    <xf numFmtId="0" fontId="41" fillId="33" borderId="25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0" fontId="10" fillId="34" borderId="27" xfId="61" applyFont="1" applyFill="1" applyBorder="1" applyAlignment="1" applyProtection="1">
      <alignment horizontal="center" vertical="center"/>
      <protection locked="0"/>
    </xf>
    <xf numFmtId="0" fontId="59" fillId="37" borderId="28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10" fillId="34" borderId="30" xfId="61" applyFont="1" applyFill="1" applyBorder="1" applyAlignment="1" applyProtection="1">
      <alignment horizontal="center" vertical="center"/>
      <protection locked="0"/>
    </xf>
    <xf numFmtId="0" fontId="59" fillId="37" borderId="31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59" fillId="37" borderId="32" xfId="0" applyFont="1" applyFill="1" applyBorder="1" applyAlignment="1">
      <alignment horizontal="center" vertical="center"/>
    </xf>
    <xf numFmtId="0" fontId="10" fillId="34" borderId="33" xfId="61" applyFont="1" applyFill="1" applyBorder="1" applyAlignment="1" applyProtection="1">
      <alignment horizontal="center" vertical="center"/>
      <protection locked="0"/>
    </xf>
    <xf numFmtId="0" fontId="0" fillId="37" borderId="32" xfId="0" applyFont="1" applyFill="1" applyBorder="1" applyAlignment="1">
      <alignment horizontal="center" vertical="center" wrapText="1"/>
    </xf>
    <xf numFmtId="0" fontId="59" fillId="37" borderId="23" xfId="0" applyFont="1" applyFill="1" applyBorder="1" applyAlignment="1">
      <alignment horizontal="center" vertical="center"/>
    </xf>
    <xf numFmtId="0" fontId="10" fillId="34" borderId="34" xfId="61" applyFont="1" applyFill="1" applyBorder="1" applyAlignment="1" applyProtection="1">
      <alignment horizontal="center" vertical="center"/>
      <protection locked="0"/>
    </xf>
    <xf numFmtId="0" fontId="65" fillId="0" borderId="31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10" fillId="34" borderId="36" xfId="61" applyFont="1" applyFill="1" applyBorder="1" applyAlignment="1" applyProtection="1">
      <alignment horizontal="center" vertical="center"/>
      <protection locked="0"/>
    </xf>
    <xf numFmtId="0" fontId="60" fillId="0" borderId="35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center" vertical="center" textRotation="255" wrapText="1"/>
    </xf>
    <xf numFmtId="0" fontId="63" fillId="36" borderId="17" xfId="0" applyFont="1" applyFill="1" applyBorder="1" applyAlignment="1">
      <alignment horizontal="center" vertical="center" textRotation="255" wrapText="1"/>
    </xf>
    <xf numFmtId="0" fontId="10" fillId="38" borderId="14" xfId="61" applyFont="1" applyFill="1" applyBorder="1" applyAlignment="1" applyProtection="1">
      <alignment horizontal="center" vertical="center"/>
      <protection/>
    </xf>
    <xf numFmtId="0" fontId="66" fillId="39" borderId="0" xfId="0" applyFont="1" applyFill="1" applyBorder="1" applyAlignment="1">
      <alignment horizontal="left" vertical="center"/>
    </xf>
    <xf numFmtId="0" fontId="67" fillId="39" borderId="0" xfId="0" applyFont="1" applyFill="1" applyBorder="1" applyAlignment="1">
      <alignment horizontal="right" vertical="center" wrapText="1"/>
    </xf>
    <xf numFmtId="0" fontId="67" fillId="39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59" fillId="39" borderId="0" xfId="0" applyFont="1" applyFill="1" applyAlignment="1">
      <alignment/>
    </xf>
    <xf numFmtId="0" fontId="59" fillId="0" borderId="0" xfId="0" applyFont="1" applyAlignment="1">
      <alignment/>
    </xf>
    <xf numFmtId="0" fontId="63" fillId="40" borderId="13" xfId="0" applyFont="1" applyFill="1" applyBorder="1" applyAlignment="1">
      <alignment horizontal="right" vertical="center" wrapText="1"/>
    </xf>
    <xf numFmtId="0" fontId="63" fillId="40" borderId="13" xfId="0" applyFont="1" applyFill="1" applyBorder="1" applyAlignment="1">
      <alignment horizontal="center" vertical="center" wrapText="1"/>
    </xf>
    <xf numFmtId="0" fontId="59" fillId="41" borderId="13" xfId="0" applyFont="1" applyFill="1" applyBorder="1" applyAlignment="1">
      <alignment horizontal="right" vertical="center" wrapText="1"/>
    </xf>
    <xf numFmtId="0" fontId="59" fillId="39" borderId="13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/>
    </xf>
    <xf numFmtId="0" fontId="59" fillId="42" borderId="13" xfId="0" applyFont="1" applyFill="1" applyBorder="1" applyAlignment="1">
      <alignment vertical="center" wrapText="1"/>
    </xf>
    <xf numFmtId="0" fontId="59" fillId="39" borderId="13" xfId="0" applyFont="1" applyFill="1" applyBorder="1" applyAlignment="1">
      <alignment vertical="center" wrapText="1"/>
    </xf>
    <xf numFmtId="0" fontId="59" fillId="0" borderId="13" xfId="0" applyFont="1" applyBorder="1" applyAlignment="1">
      <alignment/>
    </xf>
    <xf numFmtId="0" fontId="59" fillId="0" borderId="13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/>
    </xf>
    <xf numFmtId="0" fontId="59" fillId="0" borderId="13" xfId="0" applyFont="1" applyFill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59" fillId="41" borderId="23" xfId="0" applyFont="1" applyFill="1" applyBorder="1" applyAlignment="1">
      <alignment horizontal="right" vertical="center" wrapText="1"/>
    </xf>
    <xf numFmtId="0" fontId="59" fillId="0" borderId="23" xfId="0" applyFont="1" applyBorder="1" applyAlignment="1">
      <alignment horizontal="right"/>
    </xf>
    <xf numFmtId="0" fontId="63" fillId="40" borderId="13" xfId="0" applyFont="1" applyFill="1" applyBorder="1" applyAlignment="1">
      <alignment horizontal="center" vertical="center" textRotation="255" wrapText="1"/>
    </xf>
    <xf numFmtId="0" fontId="59" fillId="0" borderId="0" xfId="0" applyFont="1" applyAlignment="1">
      <alignment horizontal="right"/>
    </xf>
    <xf numFmtId="0" fontId="10" fillId="0" borderId="14" xfId="0" applyFont="1" applyBorder="1" applyAlignment="1">
      <alignment horizontal="right"/>
    </xf>
    <xf numFmtId="0" fontId="10" fillId="43" borderId="14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43" borderId="14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/>
    </xf>
    <xf numFmtId="0" fontId="0" fillId="33" borderId="12" xfId="0" applyFill="1" applyBorder="1" applyAlignment="1">
      <alignment horizontal="center" vertical="center" wrapText="1"/>
    </xf>
    <xf numFmtId="0" fontId="59" fillId="24" borderId="23" xfId="0" applyFont="1" applyFill="1" applyBorder="1" applyAlignment="1">
      <alignment horizontal="center" vertical="center" textRotation="255"/>
    </xf>
    <xf numFmtId="0" fontId="59" fillId="24" borderId="25" xfId="0" applyFont="1" applyFill="1" applyBorder="1" applyAlignment="1">
      <alignment horizontal="center" vertical="center" textRotation="255"/>
    </xf>
    <xf numFmtId="38" fontId="69" fillId="33" borderId="18" xfId="0" applyNumberFormat="1" applyFont="1" applyFill="1" applyBorder="1" applyAlignment="1" applyProtection="1">
      <alignment horizontal="left" vertical="center"/>
      <protection/>
    </xf>
    <xf numFmtId="0" fontId="69" fillId="33" borderId="37" xfId="0" applyFont="1" applyFill="1" applyBorder="1" applyAlignment="1" applyProtection="1">
      <alignment horizontal="left" vertical="center"/>
      <protection/>
    </xf>
    <xf numFmtId="0" fontId="69" fillId="33" borderId="38" xfId="0" applyFont="1" applyFill="1" applyBorder="1" applyAlignment="1" applyProtection="1">
      <alignment horizontal="left" vertical="center"/>
      <protection/>
    </xf>
    <xf numFmtId="0" fontId="62" fillId="35" borderId="39" xfId="61" applyFont="1" applyFill="1" applyBorder="1" applyAlignment="1" applyProtection="1">
      <alignment horizontal="center" vertical="center" wrapText="1"/>
      <protection/>
    </xf>
    <xf numFmtId="0" fontId="62" fillId="35" borderId="40" xfId="61" applyFont="1" applyFill="1" applyBorder="1" applyAlignment="1" applyProtection="1">
      <alignment horizontal="center" vertical="center"/>
      <protection/>
    </xf>
    <xf numFmtId="0" fontId="0" fillId="44" borderId="41" xfId="0" applyFill="1" applyBorder="1" applyAlignment="1" applyProtection="1">
      <alignment horizontal="left" vertical="top" wrapText="1"/>
      <protection locked="0"/>
    </xf>
    <xf numFmtId="0" fontId="0" fillId="44" borderId="37" xfId="0" applyFill="1" applyBorder="1" applyAlignment="1" applyProtection="1">
      <alignment horizontal="left" vertical="top" wrapText="1"/>
      <protection locked="0"/>
    </xf>
    <xf numFmtId="0" fontId="0" fillId="44" borderId="0" xfId="0" applyFill="1" applyBorder="1" applyAlignment="1" applyProtection="1">
      <alignment horizontal="left" vertical="top" wrapText="1"/>
      <protection locked="0"/>
    </xf>
    <xf numFmtId="0" fontId="0" fillId="44" borderId="38" xfId="0" applyFill="1" applyBorder="1" applyAlignment="1" applyProtection="1">
      <alignment horizontal="left" vertical="top" wrapText="1"/>
      <protection locked="0"/>
    </xf>
    <xf numFmtId="0" fontId="0" fillId="44" borderId="26" xfId="0" applyFill="1" applyBorder="1" applyAlignment="1" applyProtection="1">
      <alignment horizontal="left" vertical="top" wrapText="1"/>
      <protection locked="0"/>
    </xf>
    <xf numFmtId="0" fontId="0" fillId="44" borderId="42" xfId="0" applyFill="1" applyBorder="1" applyAlignment="1" applyProtection="1">
      <alignment horizontal="left" vertical="top" wrapText="1"/>
      <protection locked="0"/>
    </xf>
    <xf numFmtId="0" fontId="0" fillId="44" borderId="43" xfId="0" applyFill="1" applyBorder="1" applyAlignment="1" applyProtection="1">
      <alignment horizontal="left" vertical="top" wrapText="1"/>
      <protection locked="0"/>
    </xf>
    <xf numFmtId="0" fontId="0" fillId="44" borderId="44" xfId="0" applyFill="1" applyBorder="1" applyAlignment="1" applyProtection="1">
      <alignment horizontal="left" vertical="top" wrapText="1"/>
      <protection locked="0"/>
    </xf>
    <xf numFmtId="0" fontId="0" fillId="44" borderId="45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42" xfId="0" applyFill="1" applyBorder="1" applyAlignment="1" applyProtection="1">
      <alignment horizontal="left" vertical="top" wrapText="1"/>
      <protection/>
    </xf>
    <xf numFmtId="0" fontId="70" fillId="45" borderId="46" xfId="0" applyFont="1" applyFill="1" applyBorder="1" applyAlignment="1" applyProtection="1">
      <alignment horizontal="center" vertical="center" wrapText="1"/>
      <protection/>
    </xf>
    <xf numFmtId="0" fontId="70" fillId="45" borderId="47" xfId="0" applyFont="1" applyFill="1" applyBorder="1" applyAlignment="1" applyProtection="1">
      <alignment horizontal="center" vertical="center"/>
      <protection/>
    </xf>
    <xf numFmtId="0" fontId="70" fillId="45" borderId="48" xfId="0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left" vertical="top" wrapText="1"/>
      <protection/>
    </xf>
    <xf numFmtId="0" fontId="0" fillId="33" borderId="44" xfId="0" applyFill="1" applyBorder="1" applyAlignment="1" applyProtection="1">
      <alignment horizontal="left" vertical="top" wrapText="1"/>
      <protection/>
    </xf>
    <xf numFmtId="0" fontId="0" fillId="33" borderId="45" xfId="0" applyFill="1" applyBorder="1" applyAlignment="1" applyProtection="1">
      <alignment horizontal="left" vertical="top" wrapText="1"/>
      <protection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63" fillId="36" borderId="49" xfId="0" applyFont="1" applyFill="1" applyBorder="1" applyAlignment="1">
      <alignment horizontal="center" vertical="center" wrapText="1"/>
    </xf>
    <xf numFmtId="0" fontId="63" fillId="36" borderId="50" xfId="0" applyFont="1" applyFill="1" applyBorder="1" applyAlignment="1">
      <alignment horizontal="center" vertical="center" wrapText="1"/>
    </xf>
    <xf numFmtId="0" fontId="59" fillId="24" borderId="28" xfId="0" applyFont="1" applyFill="1" applyBorder="1" applyAlignment="1">
      <alignment horizontal="center" vertical="center"/>
    </xf>
    <xf numFmtId="0" fontId="59" fillId="24" borderId="31" xfId="0" applyFont="1" applyFill="1" applyBorder="1" applyAlignment="1">
      <alignment horizontal="center" vertical="center"/>
    </xf>
    <xf numFmtId="0" fontId="63" fillId="36" borderId="51" xfId="0" applyFont="1" applyFill="1" applyBorder="1" applyAlignment="1">
      <alignment horizontal="center" vertical="center" wrapText="1"/>
    </xf>
    <xf numFmtId="0" fontId="63" fillId="36" borderId="52" xfId="0" applyFont="1" applyFill="1" applyBorder="1" applyAlignment="1">
      <alignment horizontal="center" vertical="center" wrapText="1"/>
    </xf>
    <xf numFmtId="0" fontId="63" fillId="36" borderId="53" xfId="0" applyFont="1" applyFill="1" applyBorder="1" applyAlignment="1">
      <alignment horizontal="center" vertical="center" wrapText="1"/>
    </xf>
    <xf numFmtId="0" fontId="0" fillId="33" borderId="41" xfId="0" applyFill="1" applyBorder="1" applyAlignment="1" applyProtection="1">
      <alignment horizontal="left" vertical="top" wrapText="1"/>
      <protection/>
    </xf>
    <xf numFmtId="0" fontId="0" fillId="33" borderId="37" xfId="0" applyFill="1" applyBorder="1" applyAlignment="1" applyProtection="1">
      <alignment horizontal="left" vertical="top" wrapText="1"/>
      <protection/>
    </xf>
    <xf numFmtId="0" fontId="0" fillId="33" borderId="38" xfId="0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4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4638675</xdr:colOff>
      <xdr:row>36</xdr:row>
      <xdr:rowOff>57150</xdr:rowOff>
    </xdr:from>
    <xdr:to>
      <xdr:col>4</xdr:col>
      <xdr:colOff>828675</xdr:colOff>
      <xdr:row>36</xdr:row>
      <xdr:rowOff>2305050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2203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37</xdr:row>
      <xdr:rowOff>704850</xdr:rowOff>
    </xdr:from>
    <xdr:to>
      <xdr:col>3</xdr:col>
      <xdr:colOff>3429000</xdr:colOff>
      <xdr:row>37</xdr:row>
      <xdr:rowOff>1885950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325880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4895850</xdr:colOff>
      <xdr:row>37</xdr:row>
      <xdr:rowOff>714375</xdr:rowOff>
    </xdr:from>
    <xdr:to>
      <xdr:col>4</xdr:col>
      <xdr:colOff>876300</xdr:colOff>
      <xdr:row>37</xdr:row>
      <xdr:rowOff>1876425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132683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37</xdr:row>
      <xdr:rowOff>904875</xdr:rowOff>
    </xdr:from>
    <xdr:to>
      <xdr:col>3</xdr:col>
      <xdr:colOff>4876800</xdr:colOff>
      <xdr:row>37</xdr:row>
      <xdr:rowOff>1771650</xdr:rowOff>
    </xdr:to>
    <xdr:sp>
      <xdr:nvSpPr>
        <xdr:cNvPr id="4" name="右矢印 4"/>
        <xdr:cNvSpPr>
          <a:spLocks/>
        </xdr:cNvSpPr>
      </xdr:nvSpPr>
      <xdr:spPr>
        <a:xfrm>
          <a:off x="5219700" y="13458825"/>
          <a:ext cx="1390650" cy="866775"/>
        </a:xfrm>
        <a:prstGeom prst="rightArrow">
          <a:avLst>
            <a:gd name="adj1" fmla="val 22759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を上げたほうがはやい。</a:t>
          </a:r>
        </a:p>
      </xdr:txBody>
    </xdr:sp>
    <xdr:clientData/>
  </xdr:twoCellAnchor>
  <xdr:twoCellAnchor editAs="oneCell">
    <xdr:from>
      <xdr:col>3</xdr:col>
      <xdr:colOff>4705350</xdr:colOff>
      <xdr:row>43</xdr:row>
      <xdr:rowOff>38100</xdr:rowOff>
    </xdr:from>
    <xdr:to>
      <xdr:col>4</xdr:col>
      <xdr:colOff>876300</xdr:colOff>
      <xdr:row>43</xdr:row>
      <xdr:rowOff>1905000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29479875"/>
          <a:ext cx="192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2933700</xdr:colOff>
      <xdr:row>39</xdr:row>
      <xdr:rowOff>38100</xdr:rowOff>
    </xdr:from>
    <xdr:to>
      <xdr:col>4</xdr:col>
      <xdr:colOff>857250</xdr:colOff>
      <xdr:row>39</xdr:row>
      <xdr:rowOff>2085975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64211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40</xdr:row>
      <xdr:rowOff>47625</xdr:rowOff>
    </xdr:from>
    <xdr:to>
      <xdr:col>4</xdr:col>
      <xdr:colOff>885825</xdr:colOff>
      <xdr:row>40</xdr:row>
      <xdr:rowOff>2667000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8592800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38</xdr:row>
      <xdr:rowOff>914400</xdr:rowOff>
    </xdr:from>
    <xdr:to>
      <xdr:col>4</xdr:col>
      <xdr:colOff>857250</xdr:colOff>
      <xdr:row>38</xdr:row>
      <xdr:rowOff>1838325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5382875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42</xdr:row>
      <xdr:rowOff>1743075</xdr:rowOff>
    </xdr:from>
    <xdr:to>
      <xdr:col>3</xdr:col>
      <xdr:colOff>1476375</xdr:colOff>
      <xdr:row>42</xdr:row>
      <xdr:rowOff>4267200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26479500"/>
          <a:ext cx="13811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42</xdr:row>
      <xdr:rowOff>1704975</xdr:rowOff>
    </xdr:from>
    <xdr:to>
      <xdr:col>3</xdr:col>
      <xdr:colOff>4591050</xdr:colOff>
      <xdr:row>42</xdr:row>
      <xdr:rowOff>4267200</xdr:rowOff>
    </xdr:to>
    <xdr:sp>
      <xdr:nvSpPr>
        <xdr:cNvPr id="10" name="右矢印 10"/>
        <xdr:cNvSpPr>
          <a:spLocks/>
        </xdr:cNvSpPr>
      </xdr:nvSpPr>
      <xdr:spPr>
        <a:xfrm>
          <a:off x="3343275" y="26441400"/>
          <a:ext cx="2981325" cy="2552700"/>
        </a:xfrm>
        <a:prstGeom prst="rightArrow">
          <a:avLst>
            <a:gd name="adj1" fmla="val 12541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FFFF"/>
              </a:solidFill>
            </a:rPr>
            <a:t>上げて、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「ゆうかん」スキルを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FFFF"/>
              </a:solidFill>
            </a:rPr>
            <a:t>追加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</a:rPr>
            <a:t>段階シートでは、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Lv.80
</a:t>
          </a:r>
          <a:r>
            <a:rPr lang="en-US" cap="none" sz="1100" b="0" i="0" u="none" baseline="0">
              <a:solidFill>
                <a:srgbClr val="FFFFFF"/>
              </a:solidFill>
            </a:rPr>
            <a:t>「ゆうかんスキル」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115
</a:t>
          </a:r>
          <a:r>
            <a:rPr lang="en-US" cap="none" sz="1100" b="0" i="0" u="none" baseline="0">
              <a:solidFill>
                <a:srgbClr val="FFFFFF"/>
              </a:solidFill>
            </a:rPr>
            <a:t>と表示されるので、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これを使って、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その後の計画がシミュレーションできる。</a:t>
          </a:r>
        </a:p>
      </xdr:txBody>
    </xdr:sp>
    <xdr:clientData/>
  </xdr:twoCellAnchor>
  <xdr:twoCellAnchor editAs="oneCell">
    <xdr:from>
      <xdr:col>3</xdr:col>
      <xdr:colOff>4676775</xdr:colOff>
      <xdr:row>42</xdr:row>
      <xdr:rowOff>1695450</xdr:rowOff>
    </xdr:from>
    <xdr:to>
      <xdr:col>4</xdr:col>
      <xdr:colOff>209550</xdr:colOff>
      <xdr:row>42</xdr:row>
      <xdr:rowOff>4305300</xdr:rowOff>
    </xdr:to>
    <xdr:pic>
      <xdr:nvPicPr>
        <xdr:cNvPr id="11" name="図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0325" y="26431875"/>
          <a:ext cx="12858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80" zoomScaleNormal="80" zoomScalePageLayoutView="0" workbookViewId="0" topLeftCell="A1">
      <pane xSplit="5" ySplit="6" topLeftCell="F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39" sqref="D39:E39"/>
    </sheetView>
  </sheetViews>
  <sheetFormatPr defaultColWidth="9.140625" defaultRowHeight="15"/>
  <cols>
    <col min="1" max="1" width="1.8515625" style="0" customWidth="1"/>
    <col min="2" max="2" width="15.7109375" style="0" bestFit="1" customWidth="1"/>
    <col min="3" max="3" width="8.421875" style="0" customWidth="1"/>
    <col min="4" max="4" width="86.28125" style="0" customWidth="1"/>
    <col min="5" max="5" width="15.7109375" style="0" bestFit="1" customWidth="1"/>
    <col min="6" max="6" width="4.421875" style="0" customWidth="1"/>
  </cols>
  <sheetData>
    <row r="1" spans="1:6" ht="6" customHeight="1">
      <c r="A1" s="1"/>
      <c r="B1" s="1"/>
      <c r="C1" s="1"/>
      <c r="D1" s="1"/>
      <c r="E1" s="1"/>
      <c r="F1" s="1"/>
    </row>
    <row r="2" spans="1:6" ht="13.5">
      <c r="A2" s="1"/>
      <c r="B2" s="2" t="s">
        <v>0</v>
      </c>
      <c r="C2" s="3" t="s">
        <v>1</v>
      </c>
      <c r="D2" s="4"/>
      <c r="E2" s="5"/>
      <c r="F2" s="1"/>
    </row>
    <row r="3" spans="1:6" ht="13.5">
      <c r="A3" s="1"/>
      <c r="B3" s="6" t="s">
        <v>2</v>
      </c>
      <c r="C3" s="7" t="s">
        <v>584</v>
      </c>
      <c r="D3" s="4"/>
      <c r="E3" s="5"/>
      <c r="F3" s="1"/>
    </row>
    <row r="4" spans="1:6" ht="13.5">
      <c r="A4" s="1"/>
      <c r="B4" s="6" t="s">
        <v>3</v>
      </c>
      <c r="C4" s="8" t="s">
        <v>4</v>
      </c>
      <c r="D4" s="4"/>
      <c r="E4" s="5"/>
      <c r="F4" s="1"/>
    </row>
    <row r="5" spans="1:6" ht="41.25" customHeight="1">
      <c r="A5" s="1"/>
      <c r="B5" s="6" t="s">
        <v>5</v>
      </c>
      <c r="C5" s="99" t="s">
        <v>6</v>
      </c>
      <c r="D5" s="101"/>
      <c r="E5" s="100"/>
      <c r="F5" s="1"/>
    </row>
    <row r="6" spans="1:6" ht="35.25" customHeight="1">
      <c r="A6" s="1"/>
      <c r="B6" s="6" t="s">
        <v>7</v>
      </c>
      <c r="C6" s="99" t="s">
        <v>8</v>
      </c>
      <c r="D6" s="102"/>
      <c r="E6" s="103"/>
      <c r="F6" s="1"/>
    </row>
    <row r="7" spans="1:6" ht="13.5">
      <c r="A7" s="1"/>
      <c r="B7" s="9" t="s">
        <v>9</v>
      </c>
      <c r="C7" s="1"/>
      <c r="D7" s="1"/>
      <c r="E7" s="1"/>
      <c r="F7" s="1"/>
    </row>
    <row r="8" spans="1:6" ht="13.5">
      <c r="A8" s="1"/>
      <c r="B8" s="10" t="s">
        <v>10</v>
      </c>
      <c r="C8" s="6" t="s">
        <v>11</v>
      </c>
      <c r="D8" s="10" t="s">
        <v>12</v>
      </c>
      <c r="E8" s="10" t="s">
        <v>13</v>
      </c>
      <c r="F8" s="1"/>
    </row>
    <row r="9" spans="1:6" ht="24" customHeight="1">
      <c r="A9" s="1"/>
      <c r="B9" s="11">
        <v>41304</v>
      </c>
      <c r="C9" s="6" t="s">
        <v>14</v>
      </c>
      <c r="D9" s="12" t="s">
        <v>15</v>
      </c>
      <c r="E9" s="11">
        <v>41305</v>
      </c>
      <c r="F9" s="1"/>
    </row>
    <row r="10" spans="1:6" ht="24" customHeight="1">
      <c r="A10" s="1"/>
      <c r="B10" s="11">
        <v>41324</v>
      </c>
      <c r="C10" s="6" t="s">
        <v>16</v>
      </c>
      <c r="D10" s="12" t="s">
        <v>17</v>
      </c>
      <c r="E10" s="11">
        <v>41335</v>
      </c>
      <c r="F10" s="1"/>
    </row>
    <row r="11" spans="1:6" ht="24" customHeight="1">
      <c r="A11" s="1"/>
      <c r="B11" s="13">
        <v>41338</v>
      </c>
      <c r="C11" s="14" t="s">
        <v>18</v>
      </c>
      <c r="D11" s="15" t="s">
        <v>19</v>
      </c>
      <c r="E11" s="13">
        <v>41338</v>
      </c>
      <c r="F11" s="1"/>
    </row>
    <row r="12" spans="1:6" ht="24" customHeight="1">
      <c r="A12" s="1"/>
      <c r="B12" s="13">
        <v>41361</v>
      </c>
      <c r="C12" s="14" t="s">
        <v>20</v>
      </c>
      <c r="D12" s="15" t="s">
        <v>21</v>
      </c>
      <c r="E12" s="13">
        <v>41361</v>
      </c>
      <c r="F12" s="1"/>
    </row>
    <row r="13" spans="1:6" ht="24" customHeight="1">
      <c r="A13" s="1"/>
      <c r="B13" s="13">
        <v>41411</v>
      </c>
      <c r="C13" s="14" t="s">
        <v>22</v>
      </c>
      <c r="D13" s="15" t="s">
        <v>23</v>
      </c>
      <c r="E13" s="13">
        <v>41411</v>
      </c>
      <c r="F13" s="1"/>
    </row>
    <row r="14" spans="1:6" ht="24" customHeight="1">
      <c r="A14" s="1"/>
      <c r="B14" s="13">
        <v>41480</v>
      </c>
      <c r="C14" s="14" t="s">
        <v>24</v>
      </c>
      <c r="D14" s="15" t="s">
        <v>25</v>
      </c>
      <c r="E14" s="13">
        <v>41480</v>
      </c>
      <c r="F14" s="1"/>
    </row>
    <row r="15" spans="1:6" ht="24" customHeight="1">
      <c r="A15" s="1"/>
      <c r="B15" s="13">
        <v>41485</v>
      </c>
      <c r="C15" s="14" t="s">
        <v>26</v>
      </c>
      <c r="D15" s="15" t="s">
        <v>27</v>
      </c>
      <c r="E15" s="13">
        <v>41485</v>
      </c>
      <c r="F15" s="1"/>
    </row>
    <row r="16" spans="2:5" s="16" customFormat="1" ht="24" customHeight="1">
      <c r="B16" s="13">
        <v>41620</v>
      </c>
      <c r="C16" s="14" t="s">
        <v>28</v>
      </c>
      <c r="D16" s="15" t="s">
        <v>29</v>
      </c>
      <c r="E16" s="13">
        <v>41622</v>
      </c>
    </row>
    <row r="17" spans="2:5" s="16" customFormat="1" ht="24" customHeight="1">
      <c r="B17" s="13">
        <v>41695</v>
      </c>
      <c r="C17" s="14" t="s">
        <v>30</v>
      </c>
      <c r="D17" s="15" t="s">
        <v>31</v>
      </c>
      <c r="E17" s="13">
        <v>41695</v>
      </c>
    </row>
    <row r="18" spans="2:5" s="1" customFormat="1" ht="24" customHeight="1">
      <c r="B18" s="11">
        <v>41698</v>
      </c>
      <c r="C18" s="6" t="s">
        <v>32</v>
      </c>
      <c r="D18" s="12" t="s">
        <v>33</v>
      </c>
      <c r="E18" s="11">
        <v>41698</v>
      </c>
    </row>
    <row r="19" spans="1:6" ht="24" customHeight="1">
      <c r="A19" s="1"/>
      <c r="B19" s="13">
        <v>41703</v>
      </c>
      <c r="C19" s="14" t="s">
        <v>34</v>
      </c>
      <c r="D19" s="15" t="s">
        <v>35</v>
      </c>
      <c r="E19" s="13">
        <v>41703</v>
      </c>
      <c r="F19" s="1"/>
    </row>
    <row r="20" spans="1:6" ht="24" customHeight="1">
      <c r="A20" s="1"/>
      <c r="B20" s="11">
        <v>41746</v>
      </c>
      <c r="C20" s="6" t="s">
        <v>36</v>
      </c>
      <c r="D20" s="12" t="s">
        <v>37</v>
      </c>
      <c r="E20" s="11">
        <v>41746</v>
      </c>
      <c r="F20" s="1"/>
    </row>
    <row r="21" spans="1:6" ht="24" customHeight="1">
      <c r="A21" s="1"/>
      <c r="B21" s="11">
        <v>41753</v>
      </c>
      <c r="C21" s="6" t="s">
        <v>38</v>
      </c>
      <c r="D21" s="12" t="s">
        <v>39</v>
      </c>
      <c r="E21" s="11" t="s">
        <v>40</v>
      </c>
      <c r="F21" s="1"/>
    </row>
    <row r="22" spans="1:6" ht="24" customHeight="1">
      <c r="A22" s="1"/>
      <c r="B22" s="11">
        <v>41781</v>
      </c>
      <c r="C22" s="6" t="s">
        <v>41</v>
      </c>
      <c r="D22" s="12" t="s">
        <v>42</v>
      </c>
      <c r="E22" s="11">
        <v>41781</v>
      </c>
      <c r="F22" s="1"/>
    </row>
    <row r="23" spans="1:6" ht="24" customHeight="1">
      <c r="A23" s="1"/>
      <c r="B23" s="11">
        <v>41883</v>
      </c>
      <c r="C23" s="6" t="s">
        <v>43</v>
      </c>
      <c r="D23" s="12" t="s">
        <v>44</v>
      </c>
      <c r="E23" s="11">
        <v>41883</v>
      </c>
      <c r="F23" s="1"/>
    </row>
    <row r="24" spans="1:6" ht="24" customHeight="1">
      <c r="A24" s="1"/>
      <c r="B24" s="11">
        <v>41963</v>
      </c>
      <c r="C24" s="6" t="s">
        <v>45</v>
      </c>
      <c r="D24" s="12" t="s">
        <v>46</v>
      </c>
      <c r="E24" s="11">
        <v>41963</v>
      </c>
      <c r="F24" s="1"/>
    </row>
    <row r="25" spans="1:6" ht="24" customHeight="1">
      <c r="A25" s="1"/>
      <c r="B25" s="11">
        <v>41998</v>
      </c>
      <c r="C25" s="6" t="s">
        <v>47</v>
      </c>
      <c r="D25" s="12" t="s">
        <v>48</v>
      </c>
      <c r="E25" s="11">
        <v>41998</v>
      </c>
      <c r="F25" s="1"/>
    </row>
    <row r="26" spans="1:6" ht="24" customHeight="1">
      <c r="A26" s="1"/>
      <c r="B26" s="11">
        <v>42089</v>
      </c>
      <c r="C26" s="6" t="s">
        <v>49</v>
      </c>
      <c r="D26" s="12" t="s">
        <v>50</v>
      </c>
      <c r="E26" s="11">
        <v>42089</v>
      </c>
      <c r="F26" s="1"/>
    </row>
    <row r="27" spans="1:6" ht="24" customHeight="1">
      <c r="A27" s="1"/>
      <c r="B27" s="11">
        <v>42124</v>
      </c>
      <c r="C27" s="6" t="s">
        <v>51</v>
      </c>
      <c r="D27" s="12" t="s">
        <v>52</v>
      </c>
      <c r="E27" s="11">
        <v>42124</v>
      </c>
      <c r="F27" s="1"/>
    </row>
    <row r="28" spans="1:6" ht="24" customHeight="1">
      <c r="A28" s="1"/>
      <c r="B28" s="11">
        <v>42305</v>
      </c>
      <c r="C28" s="6" t="s">
        <v>563</v>
      </c>
      <c r="D28" s="12" t="s">
        <v>53</v>
      </c>
      <c r="E28" s="11">
        <v>42305</v>
      </c>
      <c r="F28" s="1"/>
    </row>
    <row r="29" spans="1:6" ht="24" customHeight="1">
      <c r="A29" s="1"/>
      <c r="B29" s="11">
        <v>42518</v>
      </c>
      <c r="C29" s="6" t="s">
        <v>580</v>
      </c>
      <c r="D29" s="12" t="s">
        <v>562</v>
      </c>
      <c r="E29" s="11">
        <v>42518</v>
      </c>
      <c r="F29" s="1"/>
    </row>
    <row r="30" spans="1:6" ht="24" customHeight="1">
      <c r="A30" s="1"/>
      <c r="B30" s="11">
        <v>42579</v>
      </c>
      <c r="C30" s="6" t="s">
        <v>583</v>
      </c>
      <c r="D30" s="12" t="s">
        <v>581</v>
      </c>
      <c r="E30" s="11">
        <v>42579</v>
      </c>
      <c r="F30" s="1"/>
    </row>
    <row r="31" spans="1:6" ht="24" customHeight="1">
      <c r="A31" s="1"/>
      <c r="B31" s="11">
        <v>42798</v>
      </c>
      <c r="C31" s="6" t="s">
        <v>585</v>
      </c>
      <c r="D31" s="12" t="s">
        <v>582</v>
      </c>
      <c r="E31" s="11">
        <v>42798</v>
      </c>
      <c r="F31" s="1"/>
    </row>
    <row r="32" spans="1:6" ht="24" customHeight="1">
      <c r="A32" s="1"/>
      <c r="B32" s="17">
        <v>42921</v>
      </c>
      <c r="C32" s="18" t="s">
        <v>586</v>
      </c>
      <c r="D32" s="19" t="s">
        <v>587</v>
      </c>
      <c r="E32" s="17">
        <v>42921</v>
      </c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9" t="s">
        <v>54</v>
      </c>
      <c r="C34" s="1"/>
      <c r="D34" s="1"/>
      <c r="E34" s="1"/>
      <c r="F34" s="1"/>
    </row>
    <row r="35" spans="1:6" ht="13.5">
      <c r="A35" s="1"/>
      <c r="B35" s="104" t="s">
        <v>55</v>
      </c>
      <c r="C35" s="105"/>
      <c r="D35" s="104" t="s">
        <v>56</v>
      </c>
      <c r="E35" s="105"/>
      <c r="F35" s="1"/>
    </row>
    <row r="36" spans="1:8" ht="33.75" customHeight="1">
      <c r="A36" s="1"/>
      <c r="B36" s="106" t="s">
        <v>57</v>
      </c>
      <c r="C36" s="107"/>
      <c r="D36" s="108" t="s">
        <v>58</v>
      </c>
      <c r="E36" s="109"/>
      <c r="F36" s="1"/>
      <c r="H36" t="s">
        <v>59</v>
      </c>
    </row>
    <row r="37" spans="1:6" ht="188.25" customHeight="1">
      <c r="A37" s="1"/>
      <c r="B37" s="110" t="s">
        <v>60</v>
      </c>
      <c r="C37" s="107"/>
      <c r="D37" s="99" t="s">
        <v>61</v>
      </c>
      <c r="E37" s="100"/>
      <c r="F37" s="1"/>
    </row>
    <row r="38" spans="1:6" ht="150.75" customHeight="1">
      <c r="A38" s="1"/>
      <c r="B38" s="110" t="s">
        <v>62</v>
      </c>
      <c r="C38" s="107"/>
      <c r="D38" s="99" t="s">
        <v>63</v>
      </c>
      <c r="E38" s="100"/>
      <c r="F38" s="1"/>
    </row>
    <row r="39" spans="1:6" ht="150.75" customHeight="1">
      <c r="A39" s="1"/>
      <c r="B39" s="110" t="s">
        <v>64</v>
      </c>
      <c r="C39" s="107"/>
      <c r="D39" s="99" t="s">
        <v>65</v>
      </c>
      <c r="E39" s="103"/>
      <c r="F39" s="1"/>
    </row>
    <row r="40" spans="1:6" ht="170.25" customHeight="1">
      <c r="A40" s="1"/>
      <c r="B40" s="106" t="s">
        <v>66</v>
      </c>
      <c r="C40" s="107"/>
      <c r="D40" s="99" t="s">
        <v>67</v>
      </c>
      <c r="E40" s="100"/>
      <c r="F40" s="1"/>
    </row>
    <row r="41" spans="1:6" ht="216" customHeight="1">
      <c r="A41" s="1"/>
      <c r="B41" s="110" t="s">
        <v>68</v>
      </c>
      <c r="C41" s="107"/>
      <c r="D41" s="99" t="s">
        <v>69</v>
      </c>
      <c r="E41" s="100"/>
      <c r="F41" s="1"/>
    </row>
    <row r="42" spans="1:6" ht="271.5" customHeight="1">
      <c r="A42" s="1"/>
      <c r="B42" s="110" t="s">
        <v>70</v>
      </c>
      <c r="C42" s="112"/>
      <c r="D42" s="20" t="s">
        <v>71</v>
      </c>
      <c r="E42" s="21"/>
      <c r="F42" s="1"/>
    </row>
    <row r="43" spans="1:6" ht="370.5" customHeight="1">
      <c r="A43" s="1"/>
      <c r="B43" s="110" t="s">
        <v>72</v>
      </c>
      <c r="C43" s="107"/>
      <c r="D43" s="99" t="s">
        <v>73</v>
      </c>
      <c r="E43" s="100"/>
      <c r="F43" s="1"/>
    </row>
    <row r="44" spans="1:6" ht="155.25" customHeight="1">
      <c r="A44" s="1"/>
      <c r="B44" s="106" t="s">
        <v>74</v>
      </c>
      <c r="C44" s="107"/>
      <c r="D44" s="99" t="s">
        <v>75</v>
      </c>
      <c r="E44" s="100"/>
      <c r="F44" s="1"/>
    </row>
    <row r="45" spans="1:6" ht="46.5" customHeight="1">
      <c r="A45" s="1"/>
      <c r="B45" s="106"/>
      <c r="C45" s="107"/>
      <c r="D45" s="111"/>
      <c r="E45" s="100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6"/>
      <c r="B49" s="16"/>
      <c r="C49" s="16"/>
      <c r="D49" s="16"/>
      <c r="E49" s="16"/>
      <c r="F49" s="16"/>
    </row>
    <row r="50" spans="1:6" ht="13.5">
      <c r="A50" s="16"/>
      <c r="B50" s="16"/>
      <c r="C50" s="16"/>
      <c r="D50" s="16"/>
      <c r="E50" s="16"/>
      <c r="F50" s="16"/>
    </row>
    <row r="51" spans="1:6" ht="13.5">
      <c r="A51" s="16"/>
      <c r="B51" s="16"/>
      <c r="C51" s="16"/>
      <c r="D51" s="16"/>
      <c r="E51" s="16"/>
      <c r="F51" s="16"/>
    </row>
  </sheetData>
  <sheetProtection password="EFEB" sheet="1"/>
  <mergeCells count="23">
    <mergeCell ref="D41:E41"/>
    <mergeCell ref="B42:C42"/>
    <mergeCell ref="B43:C43"/>
    <mergeCell ref="D38:E38"/>
    <mergeCell ref="B39:C39"/>
    <mergeCell ref="D39:E39"/>
    <mergeCell ref="B44:C44"/>
    <mergeCell ref="D44:E44"/>
    <mergeCell ref="B45:C45"/>
    <mergeCell ref="D45:E45"/>
    <mergeCell ref="B40:C40"/>
    <mergeCell ref="D40:E40"/>
    <mergeCell ref="B41:C41"/>
    <mergeCell ref="D43:E43"/>
    <mergeCell ref="C5:E5"/>
    <mergeCell ref="C6:E6"/>
    <mergeCell ref="B35:C35"/>
    <mergeCell ref="D35:E35"/>
    <mergeCell ref="B36:C36"/>
    <mergeCell ref="D36:E36"/>
    <mergeCell ref="B37:C37"/>
    <mergeCell ref="D37:E37"/>
    <mergeCell ref="B38:C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="80" zoomScaleNormal="80" zoomScalePageLayoutView="0" workbookViewId="0" topLeftCell="A1">
      <pane xSplit="22" ySplit="13" topLeftCell="W14" activePane="bottomRight" state="frozen"/>
      <selection pane="topLeft" activeCell="D8" sqref="D8"/>
      <selection pane="topRight" activeCell="D8" sqref="D8"/>
      <selection pane="bottomLeft" activeCell="D8" sqref="D8"/>
      <selection pane="bottomRight" activeCell="F3" sqref="F3"/>
    </sheetView>
  </sheetViews>
  <sheetFormatPr defaultColWidth="9.140625" defaultRowHeight="15"/>
  <cols>
    <col min="1" max="1" width="0.5625" style="0" customWidth="1"/>
    <col min="2" max="3" width="2.421875" style="0" customWidth="1"/>
    <col min="4" max="4" width="11.140625" style="0" bestFit="1" customWidth="1"/>
    <col min="5" max="22" width="4.421875" style="0" customWidth="1"/>
    <col min="23" max="40" width="8.00390625" style="0" customWidth="1"/>
  </cols>
  <sheetData>
    <row r="1" spans="1:41" ht="7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91.5" customHeight="1" thickBot="1">
      <c r="A2" s="1"/>
      <c r="B2" s="113" t="s">
        <v>76</v>
      </c>
      <c r="C2" s="113" t="s">
        <v>77</v>
      </c>
      <c r="D2" s="22"/>
      <c r="E2" s="23" t="s">
        <v>78</v>
      </c>
      <c r="F2" s="23" t="s">
        <v>79</v>
      </c>
      <c r="G2" s="23" t="s">
        <v>80</v>
      </c>
      <c r="H2" s="24" t="s">
        <v>81</v>
      </c>
      <c r="I2" s="23" t="s">
        <v>82</v>
      </c>
      <c r="J2" s="23" t="s">
        <v>83</v>
      </c>
      <c r="K2" s="25" t="s">
        <v>84</v>
      </c>
      <c r="L2" s="23" t="s">
        <v>85</v>
      </c>
      <c r="M2" s="23" t="s">
        <v>86</v>
      </c>
      <c r="N2" s="23" t="s">
        <v>87</v>
      </c>
      <c r="O2" s="23" t="s">
        <v>88</v>
      </c>
      <c r="P2" s="26" t="s">
        <v>89</v>
      </c>
      <c r="Q2" s="24" t="s">
        <v>90</v>
      </c>
      <c r="R2" s="24" t="s">
        <v>91</v>
      </c>
      <c r="S2" s="24" t="s">
        <v>92</v>
      </c>
      <c r="T2" s="24" t="s">
        <v>564</v>
      </c>
      <c r="U2" s="27" t="s">
        <v>93</v>
      </c>
      <c r="V2" s="113" t="s">
        <v>94</v>
      </c>
      <c r="W2" s="1"/>
      <c r="X2" s="115" t="str">
        <f>"目標Lv.までの必要経験値 合計 "&amp;SUM($E$6:$U$6)&amp;"　　　SP残高 合計 "&amp;SUM($E$12:$U$12)</f>
        <v>目標Lv.までの必要経験値 合計 0　　　SP残高 合計 0</v>
      </c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  <c r="AO2" s="1"/>
    </row>
    <row r="3" spans="1:41" ht="14.25" customHeight="1" thickBot="1">
      <c r="A3" s="1"/>
      <c r="B3" s="114"/>
      <c r="C3" s="114"/>
      <c r="D3" s="28" t="s">
        <v>95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18" t="s">
        <v>96</v>
      </c>
      <c r="V3" s="114"/>
      <c r="W3" s="1"/>
      <c r="X3" s="30" t="s">
        <v>97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2"/>
      <c r="AO3" s="1"/>
    </row>
    <row r="4" spans="1:41" ht="13.5" customHeight="1">
      <c r="A4" s="1"/>
      <c r="B4" s="114"/>
      <c r="C4" s="114"/>
      <c r="D4" s="28" t="s">
        <v>98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19"/>
      <c r="V4" s="114"/>
      <c r="W4" s="1"/>
      <c r="X4" s="33" t="s">
        <v>99</v>
      </c>
      <c r="Y4" s="120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122"/>
      <c r="AL4" s="122"/>
      <c r="AM4" s="122"/>
      <c r="AN4" s="123"/>
      <c r="AO4" s="1"/>
    </row>
    <row r="5" spans="1:41" ht="13.5" customHeight="1">
      <c r="A5" s="1"/>
      <c r="B5" s="114"/>
      <c r="C5" s="114"/>
      <c r="D5" s="28" t="s">
        <v>100</v>
      </c>
      <c r="E5" s="34">
        <f aca="true" t="shared" si="0" ref="E5:R5">SUM(E3:E4)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>SUM(S3:S4)</f>
        <v>0</v>
      </c>
      <c r="T5" s="34">
        <f>SUM(T3:T4)</f>
        <v>0</v>
      </c>
      <c r="U5" s="29"/>
      <c r="V5" s="114"/>
      <c r="W5" s="35"/>
      <c r="X5" s="36"/>
      <c r="Y5" s="124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5"/>
      <c r="AO5" s="1"/>
    </row>
    <row r="6" spans="1:41" ht="15">
      <c r="A6" s="1"/>
      <c r="B6" s="114"/>
      <c r="C6" s="114"/>
      <c r="D6" s="28" t="s">
        <v>101</v>
      </c>
      <c r="E6" s="37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37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37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37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37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37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37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37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37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37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37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37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37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37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37" t="str">
        <f>IF(ISERROR(VLOOKUP(S$5,'SP獲得表'!$K$3:$M$117,3)=TRUE),"0",IF(ISERROR(VLOOKUP(S$3,'SP獲得表'!$K$3:$M$117,3)=TRUE),"0",VLOOKUP(S$5,'SP獲得表'!$K$3:$M$117,3)-VLOOKUP(S$3,'SP獲得表'!$K$3:$M$117,3)))</f>
        <v>0</v>
      </c>
      <c r="T6" s="37" t="str">
        <f>IF(ISERROR(VLOOKUP(T$5,'SP獲得表'!$K$3:$M$117,3)=TRUE),"0",IF(ISERROR(VLOOKUP(T$3,'SP獲得表'!$K$3:$M$117,3)=TRUE),"0",VLOOKUP(T$5,'SP獲得表'!$K$3:$M$117,3)-VLOOKUP(T$3,'SP獲得表'!$K$3:$M$117,3)))</f>
        <v>0</v>
      </c>
      <c r="U6" s="38" t="s">
        <v>102</v>
      </c>
      <c r="V6" s="114"/>
      <c r="W6" s="35"/>
      <c r="X6" s="39"/>
      <c r="Y6" s="126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8"/>
      <c r="AO6" s="1"/>
    </row>
    <row r="7" spans="1:41" ht="15">
      <c r="A7" s="1"/>
      <c r="B7" s="114"/>
      <c r="C7" s="114"/>
      <c r="D7" s="28" t="s">
        <v>103</v>
      </c>
      <c r="E7" s="28" t="str">
        <f>IF(ISERROR(VLOOKUP(E$5,'SP獲得表'!$A$3:$C$117,3)=TRUE),"0",VLOOKUP(E$5,'SP獲得表'!$A$3:$C$117,3))</f>
        <v>0</v>
      </c>
      <c r="F7" s="28" t="str">
        <f>IF(ISERROR(VLOOKUP(F$5,'SP獲得表'!$A$3:$C$117,3)=TRUE),"0",VLOOKUP(F$5,'SP獲得表'!$A$3:$C$117,3))</f>
        <v>0</v>
      </c>
      <c r="G7" s="28" t="str">
        <f>IF(ISERROR(VLOOKUP(G$5,'SP獲得表'!$A$3:$C$117,3)=TRUE),"0",VLOOKUP(G$5,'SP獲得表'!$A$3:$C$117,3))</f>
        <v>0</v>
      </c>
      <c r="H7" s="28" t="str">
        <f>IF(ISERROR(VLOOKUP(H$5,'SP獲得表'!$A$3:$C$117,3)=TRUE),"0",VLOOKUP(H$5,'SP獲得表'!$A$3:$C$117,3))</f>
        <v>0</v>
      </c>
      <c r="I7" s="28" t="str">
        <f>IF(ISERROR(VLOOKUP(I$5,'SP獲得表'!$A$3:$C$117,3)=TRUE),"0",VLOOKUP(I$5,'SP獲得表'!$A$3:$C$117,3))</f>
        <v>0</v>
      </c>
      <c r="J7" s="28" t="str">
        <f>IF(ISERROR(VLOOKUP(J$5,'SP獲得表'!$A$3:$C$117,3)=TRUE),"0",VLOOKUP(J$5,'SP獲得表'!$A$3:$C$117,3))</f>
        <v>0</v>
      </c>
      <c r="K7" s="28" t="str">
        <f>IF(ISERROR(VLOOKUP(K$5,'SP獲得表'!$A$3:$C$117,3)=TRUE),"0",VLOOKUP(K$5,'SP獲得表'!$A$3:$C$117,3))</f>
        <v>0</v>
      </c>
      <c r="L7" s="28" t="str">
        <f>IF(ISERROR(VLOOKUP(L$5,'SP獲得表'!$A$3:$C$117,3)=TRUE),"0",VLOOKUP(L$5,'SP獲得表'!$A$3:$C$117,3))</f>
        <v>0</v>
      </c>
      <c r="M7" s="28" t="str">
        <f>IF(ISERROR(VLOOKUP(M$5,'SP獲得表'!$A$3:$C$117,3)=TRUE),"0",VLOOKUP(M$5,'SP獲得表'!$A$3:$C$117,3))</f>
        <v>0</v>
      </c>
      <c r="N7" s="28" t="str">
        <f>IF(ISERROR(VLOOKUP(N$5,'SP獲得表'!$A$3:$C$117,3)=TRUE),"0",VLOOKUP(N$5,'SP獲得表'!$A$3:$C$117,3))</f>
        <v>0</v>
      </c>
      <c r="O7" s="28" t="str">
        <f>IF(ISERROR(VLOOKUP(O$5,'SP獲得表'!$A$3:$C$117,3)=TRUE),"0",VLOOKUP(O$5,'SP獲得表'!$A$3:$C$117,3))</f>
        <v>0</v>
      </c>
      <c r="P7" s="28" t="str">
        <f>IF(ISERROR(VLOOKUP(P$5,'SP獲得表'!$A$3:$C$117,3)=TRUE),"0",VLOOKUP(P$5,'SP獲得表'!$A$3:$C$117,3))</f>
        <v>0</v>
      </c>
      <c r="Q7" s="28" t="str">
        <f>IF(ISERROR(VLOOKUP(Q$5,'SP獲得表'!$A$3:$C$117,3)=TRUE),"0",VLOOKUP(Q$5,'SP獲得表'!$A$3:$C$117,3))</f>
        <v>0</v>
      </c>
      <c r="R7" s="28" t="str">
        <f>IF(ISERROR(VLOOKUP(R$5,'SP獲得表'!$A$3:$C$117,3)=TRUE),"0",VLOOKUP(R$5,'SP獲得表'!$A$3:$C$117,3))</f>
        <v>0</v>
      </c>
      <c r="S7" s="28" t="str">
        <f>IF(ISERROR(VLOOKUP(S$5,'SP獲得表'!$A$3:$C$117,3)=TRUE),"0",VLOOKUP(S$5,'SP獲得表'!$A$3:$C$117,3))</f>
        <v>0</v>
      </c>
      <c r="T7" s="28" t="str">
        <f>IF(ISERROR(VLOOKUP(T$5,'SP獲得表'!$A$3:$C$117,3)=TRUE),"0",VLOOKUP(T$5,'SP獲得表'!$A$3:$C$117,3))</f>
        <v>0</v>
      </c>
      <c r="U7" s="29"/>
      <c r="V7" s="114"/>
      <c r="W7" s="35"/>
      <c r="X7" s="36" t="s">
        <v>104</v>
      </c>
      <c r="Y7" s="129" t="str">
        <f>IF('SP計算機2'!Y7="","",'SP計算機2'!Y7)</f>
        <v> </v>
      </c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1"/>
      <c r="AO7" s="1"/>
    </row>
    <row r="8" spans="1:41" ht="15">
      <c r="A8" s="1"/>
      <c r="B8" s="114"/>
      <c r="C8" s="114"/>
      <c r="D8" s="28" t="s">
        <v>105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132" t="s">
        <v>106</v>
      </c>
      <c r="V8" s="114"/>
      <c r="W8" s="35"/>
      <c r="X8" s="36"/>
      <c r="Y8" s="129" t="str">
        <f>IF('SP計算機2'!Y8="","",'SP計算機2'!Y8)</f>
        <v> 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"/>
    </row>
    <row r="9" spans="1:41" ht="15">
      <c r="A9" s="1"/>
      <c r="B9" s="114"/>
      <c r="C9" s="114"/>
      <c r="D9" s="28" t="s">
        <v>107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33"/>
      <c r="V9" s="114"/>
      <c r="W9" s="35"/>
      <c r="X9" s="39"/>
      <c r="Y9" s="135" t="str">
        <f>IF('SP計算機2'!Y9="","",'SP計算機2'!Y9)</f>
        <v> 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1"/>
    </row>
    <row r="10" spans="1:41" ht="15">
      <c r="A10" s="1"/>
      <c r="B10" s="114"/>
      <c r="C10" s="114"/>
      <c r="D10" s="28" t="s">
        <v>108</v>
      </c>
      <c r="E10" s="28">
        <f>SUM(E$7:E$9)</f>
        <v>0</v>
      </c>
      <c r="F10" s="28">
        <f aca="true" t="shared" si="1" ref="F10:T10">SUM(F$7:F$9)</f>
        <v>0</v>
      </c>
      <c r="G10" s="28">
        <f t="shared" si="1"/>
        <v>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134"/>
      <c r="V10" s="114"/>
      <c r="W10" s="35"/>
      <c r="X10" s="36" t="s">
        <v>109</v>
      </c>
      <c r="Y10" s="129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"/>
    </row>
    <row r="11" spans="1:41" ht="15.75" thickBot="1">
      <c r="A11" s="1"/>
      <c r="B11" s="114"/>
      <c r="C11" s="114"/>
      <c r="D11" s="28" t="s">
        <v>110</v>
      </c>
      <c r="E11" s="28">
        <f aca="true" t="shared" si="2" ref="E11:T11">SUM(E$14:E$80)</f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40">
        <f>MAX(MAX(U$14+U$15,U$16+U$17,U$18+U$19,U$20+U$21,U$22+U$23,U$24+U$25,U$26+U$27,U$28+U$29,U$30+U$31,U$32+U$33,U$34+U$35,U$36+U$37,U$38+U$39,U$40+U$41,U$48+U$49,U$50+U$51,U$52+U$53),MAX(U$54+U$55,U$56+U$57,U$58+U$59,U$60+U$61,U$62+U$63,U$64+U$65,U$66+U$67,U$68+U$69,U$70+U$71,U$72+U$73,U$74+U$75,U$76+U$77,U$78+U$79,U$80+U$81,U$82+U$83))</f>
        <v>0</v>
      </c>
      <c r="V11" s="114"/>
      <c r="W11" s="41"/>
      <c r="X11" s="42"/>
      <c r="Y11" s="135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7"/>
      <c r="AO11" s="1"/>
    </row>
    <row r="12" spans="1:41" ht="15.75" thickBot="1">
      <c r="A12" s="1"/>
      <c r="B12" s="114"/>
      <c r="C12" s="114"/>
      <c r="D12" s="43" t="s">
        <v>111</v>
      </c>
      <c r="E12" s="43" t="str">
        <f>IF(ISERROR(VLOOKUP(E$5,'SP獲得表'!$A$3:$C$117,3)=TRUE),"0",E$10-E$11)</f>
        <v>0</v>
      </c>
      <c r="F12" s="43" t="str">
        <f>IF(ISERROR(VLOOKUP(F$5,'SP獲得表'!$A$3:$C$117,3)=TRUE),"0",F$10-F$11)</f>
        <v>0</v>
      </c>
      <c r="G12" s="43" t="str">
        <f>IF(ISERROR(VLOOKUP(G$5,'SP獲得表'!$A$3:$C$117,3)=TRUE),"0",G$10-G$11)</f>
        <v>0</v>
      </c>
      <c r="H12" s="43" t="str">
        <f>IF(ISERROR(VLOOKUP(H$5,'SP獲得表'!$A$3:$C$117,3)=TRUE),"0",H$10-H$11)</f>
        <v>0</v>
      </c>
      <c r="I12" s="43" t="str">
        <f>IF(ISERROR(VLOOKUP(I$5,'SP獲得表'!$A$3:$C$117,3)=TRUE),"0",I$10-I$11)</f>
        <v>0</v>
      </c>
      <c r="J12" s="43" t="str">
        <f>IF(ISERROR(VLOOKUP(J$5,'SP獲得表'!$A$3:$C$117,3)=TRUE),"0",J$10-J$11)</f>
        <v>0</v>
      </c>
      <c r="K12" s="43" t="str">
        <f>IF(ISERROR(VLOOKUP(K$5,'SP獲得表'!$A$3:$C$117,3)=TRUE),"0",K$10-K$11)</f>
        <v>0</v>
      </c>
      <c r="L12" s="43" t="str">
        <f>IF(ISERROR(VLOOKUP(L$5,'SP獲得表'!$A$3:$C$117,3)=TRUE),"0",L$10-L$11)</f>
        <v>0</v>
      </c>
      <c r="M12" s="43" t="str">
        <f>IF(ISERROR(VLOOKUP(M$5,'SP獲得表'!$A$3:$C$117,3)=TRUE),"0",M$10-M$11)</f>
        <v>0</v>
      </c>
      <c r="N12" s="43" t="str">
        <f>IF(ISERROR(VLOOKUP(N$5,'SP獲得表'!$A$3:$C$117,3)=TRUE),"0",N$10-N$11)</f>
        <v>0</v>
      </c>
      <c r="O12" s="43" t="str">
        <f>IF(ISERROR(VLOOKUP(O$5,'SP獲得表'!$A$3:$C$117,3)=TRUE),"0",O$10-O$11)</f>
        <v>0</v>
      </c>
      <c r="P12" s="43" t="str">
        <f>IF(ISERROR(VLOOKUP(P$5,'SP獲得表'!$A$3:$C$117,3)=TRUE),"0",P$10-P$11)</f>
        <v>0</v>
      </c>
      <c r="Q12" s="43" t="str">
        <f>IF(ISERROR(VLOOKUP(Q$5,'SP獲得表'!$A$3:$C$117,3)=TRUE),"0",Q$10-Q$11)</f>
        <v>0</v>
      </c>
      <c r="R12" s="43" t="str">
        <f>IF(ISERROR(VLOOKUP(R$5,'SP獲得表'!$A$3:$C$117,3)=TRUE),"0",R$10-R$11)</f>
        <v>0</v>
      </c>
      <c r="S12" s="43" t="str">
        <f>IF(ISERROR(VLOOKUP(S$5,'SP獲得表'!$A$3:$C$117,3)=TRUE),"0",S$10-S$11)</f>
        <v>0</v>
      </c>
      <c r="T12" s="43" t="str">
        <f>IF(ISERROR(VLOOKUP(T$5,'SP獲得表'!$A$3:$C$117,3)=TRUE),"0",T$10-T$11)</f>
        <v>0</v>
      </c>
      <c r="U12" s="44">
        <f>$U5+U$7-U$11</f>
        <v>0</v>
      </c>
      <c r="V12" s="11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" customHeight="1" thickBot="1">
      <c r="A13" s="1"/>
      <c r="B13" s="45"/>
      <c r="C13" s="46"/>
      <c r="D13" s="138" t="s">
        <v>112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47"/>
      <c r="W13" s="139" t="s">
        <v>113</v>
      </c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40"/>
      <c r="AO13" s="1"/>
    </row>
    <row r="14" spans="1:41" ht="15">
      <c r="A14" s="1"/>
      <c r="B14" s="48" t="s">
        <v>78</v>
      </c>
      <c r="C14" s="49" t="s">
        <v>114</v>
      </c>
      <c r="D14" s="141" t="s">
        <v>115</v>
      </c>
      <c r="E14" s="50"/>
      <c r="F14" s="51" t="s">
        <v>116</v>
      </c>
      <c r="G14" s="51" t="s">
        <v>116</v>
      </c>
      <c r="H14" s="51" t="s">
        <v>116</v>
      </c>
      <c r="I14" s="51" t="s">
        <v>116</v>
      </c>
      <c r="J14" s="51" t="s">
        <v>116</v>
      </c>
      <c r="K14" s="51" t="s">
        <v>116</v>
      </c>
      <c r="L14" s="51" t="s">
        <v>116</v>
      </c>
      <c r="M14" s="51" t="s">
        <v>116</v>
      </c>
      <c r="N14" s="51" t="s">
        <v>116</v>
      </c>
      <c r="O14" s="51" t="s">
        <v>116</v>
      </c>
      <c r="P14" s="51" t="s">
        <v>116</v>
      </c>
      <c r="Q14" s="51" t="s">
        <v>116</v>
      </c>
      <c r="R14" s="51" t="s">
        <v>116</v>
      </c>
      <c r="S14" s="51" t="s">
        <v>116</v>
      </c>
      <c r="T14" s="51" t="s">
        <v>116</v>
      </c>
      <c r="U14" s="50"/>
      <c r="V14" s="143">
        <f>SUM($E14:$U15)</f>
        <v>0</v>
      </c>
      <c r="W14" s="52">
        <v>8</v>
      </c>
      <c r="X14" s="52">
        <v>16</v>
      </c>
      <c r="Y14" s="52">
        <v>28</v>
      </c>
      <c r="Z14" s="52">
        <v>40</v>
      </c>
      <c r="AA14" s="52">
        <v>48</v>
      </c>
      <c r="AB14" s="52">
        <v>56</v>
      </c>
      <c r="AC14" s="52">
        <v>70</v>
      </c>
      <c r="AD14" s="52">
        <v>80</v>
      </c>
      <c r="AE14" s="52">
        <v>90</v>
      </c>
      <c r="AF14" s="52">
        <v>100</v>
      </c>
      <c r="AG14" s="52">
        <v>110</v>
      </c>
      <c r="AH14" s="52">
        <v>120</v>
      </c>
      <c r="AI14" s="52">
        <v>130</v>
      </c>
      <c r="AJ14" s="52">
        <v>140</v>
      </c>
      <c r="AK14" s="52">
        <v>150</v>
      </c>
      <c r="AL14" s="52">
        <v>160</v>
      </c>
      <c r="AM14" s="52">
        <v>170</v>
      </c>
      <c r="AN14" s="53">
        <v>180</v>
      </c>
      <c r="AO14" s="1"/>
    </row>
    <row r="15" spans="1:41" ht="23.25" thickBot="1">
      <c r="A15" s="1"/>
      <c r="B15" s="48" t="s">
        <v>78</v>
      </c>
      <c r="C15" s="49" t="s">
        <v>114</v>
      </c>
      <c r="D15" s="142"/>
      <c r="E15" s="54"/>
      <c r="F15" s="55" t="s">
        <v>116</v>
      </c>
      <c r="G15" s="55" t="s">
        <v>116</v>
      </c>
      <c r="H15" s="55" t="s">
        <v>116</v>
      </c>
      <c r="I15" s="55" t="s">
        <v>116</v>
      </c>
      <c r="J15" s="55" t="s">
        <v>116</v>
      </c>
      <c r="K15" s="55" t="s">
        <v>116</v>
      </c>
      <c r="L15" s="55" t="s">
        <v>116</v>
      </c>
      <c r="M15" s="55" t="s">
        <v>116</v>
      </c>
      <c r="N15" s="55" t="s">
        <v>116</v>
      </c>
      <c r="O15" s="55" t="s">
        <v>116</v>
      </c>
      <c r="P15" s="55" t="s">
        <v>116</v>
      </c>
      <c r="Q15" s="55" t="s">
        <v>116</v>
      </c>
      <c r="R15" s="55" t="s">
        <v>116</v>
      </c>
      <c r="S15" s="55" t="s">
        <v>116</v>
      </c>
      <c r="T15" s="55" t="s">
        <v>116</v>
      </c>
      <c r="U15" s="54"/>
      <c r="V15" s="144"/>
      <c r="W15" s="56" t="s">
        <v>117</v>
      </c>
      <c r="X15" s="56" t="s">
        <v>118</v>
      </c>
      <c r="Y15" s="56" t="s">
        <v>119</v>
      </c>
      <c r="Z15" s="56" t="s">
        <v>120</v>
      </c>
      <c r="AA15" s="56" t="s">
        <v>118</v>
      </c>
      <c r="AB15" s="56" t="s">
        <v>119</v>
      </c>
      <c r="AC15" s="56" t="s">
        <v>121</v>
      </c>
      <c r="AD15" s="56" t="s">
        <v>122</v>
      </c>
      <c r="AE15" s="56" t="s">
        <v>123</v>
      </c>
      <c r="AF15" s="56" t="s">
        <v>124</v>
      </c>
      <c r="AG15" s="56" t="s">
        <v>125</v>
      </c>
      <c r="AH15" s="56" t="s">
        <v>126</v>
      </c>
      <c r="AI15" s="56" t="s">
        <v>127</v>
      </c>
      <c r="AJ15" s="56" t="s">
        <v>128</v>
      </c>
      <c r="AK15" s="56" t="s">
        <v>129</v>
      </c>
      <c r="AL15" s="57"/>
      <c r="AM15" s="57"/>
      <c r="AN15" s="57"/>
      <c r="AO15" s="1"/>
    </row>
    <row r="16" spans="1:41" ht="15">
      <c r="A16" s="1"/>
      <c r="B16" s="48" t="s">
        <v>79</v>
      </c>
      <c r="C16" s="49" t="s">
        <v>130</v>
      </c>
      <c r="D16" s="145" t="s">
        <v>131</v>
      </c>
      <c r="E16" s="58" t="s">
        <v>116</v>
      </c>
      <c r="F16" s="59"/>
      <c r="G16" s="58" t="s">
        <v>116</v>
      </c>
      <c r="H16" s="58" t="s">
        <v>116</v>
      </c>
      <c r="I16" s="58" t="s">
        <v>116</v>
      </c>
      <c r="J16" s="58" t="s">
        <v>116</v>
      </c>
      <c r="K16" s="51" t="s">
        <v>116</v>
      </c>
      <c r="L16" s="58" t="s">
        <v>116</v>
      </c>
      <c r="M16" s="58" t="s">
        <v>116</v>
      </c>
      <c r="N16" s="58" t="s">
        <v>116</v>
      </c>
      <c r="O16" s="51" t="s">
        <v>116</v>
      </c>
      <c r="P16" s="58" t="s">
        <v>116</v>
      </c>
      <c r="Q16" s="58" t="s">
        <v>116</v>
      </c>
      <c r="R16" s="58" t="s">
        <v>116</v>
      </c>
      <c r="S16" s="58" t="s">
        <v>116</v>
      </c>
      <c r="T16" s="58" t="s">
        <v>116</v>
      </c>
      <c r="U16" s="50"/>
      <c r="V16" s="143">
        <f>SUM($E16:$U17)</f>
        <v>0</v>
      </c>
      <c r="W16" s="60">
        <v>8</v>
      </c>
      <c r="X16" s="60">
        <v>16</v>
      </c>
      <c r="Y16" s="60">
        <v>28</v>
      </c>
      <c r="Z16" s="60">
        <v>40</v>
      </c>
      <c r="AA16" s="60">
        <v>48</v>
      </c>
      <c r="AB16" s="60">
        <v>56</v>
      </c>
      <c r="AC16" s="60">
        <v>70</v>
      </c>
      <c r="AD16" s="60">
        <v>80</v>
      </c>
      <c r="AE16" s="60">
        <v>90</v>
      </c>
      <c r="AF16" s="60">
        <v>100</v>
      </c>
      <c r="AG16" s="52">
        <v>110</v>
      </c>
      <c r="AH16" s="52">
        <v>120</v>
      </c>
      <c r="AI16" s="52">
        <v>130</v>
      </c>
      <c r="AJ16" s="52">
        <v>140</v>
      </c>
      <c r="AK16" s="52">
        <v>150</v>
      </c>
      <c r="AL16" s="52">
        <v>160</v>
      </c>
      <c r="AM16" s="52">
        <v>170</v>
      </c>
      <c r="AN16" s="53">
        <v>180</v>
      </c>
      <c r="AO16" s="1"/>
    </row>
    <row r="17" spans="1:41" ht="23.25" thickBot="1">
      <c r="A17" s="1"/>
      <c r="B17" s="48" t="s">
        <v>79</v>
      </c>
      <c r="C17" s="49" t="s">
        <v>130</v>
      </c>
      <c r="D17" s="146"/>
      <c r="E17" s="61" t="s">
        <v>116</v>
      </c>
      <c r="F17" s="62"/>
      <c r="G17" s="61" t="s">
        <v>116</v>
      </c>
      <c r="H17" s="61" t="s">
        <v>116</v>
      </c>
      <c r="I17" s="61" t="s">
        <v>116</v>
      </c>
      <c r="J17" s="61" t="s">
        <v>116</v>
      </c>
      <c r="K17" s="55" t="s">
        <v>116</v>
      </c>
      <c r="L17" s="61" t="s">
        <v>116</v>
      </c>
      <c r="M17" s="61" t="s">
        <v>116</v>
      </c>
      <c r="N17" s="61" t="s">
        <v>116</v>
      </c>
      <c r="O17" s="55" t="s">
        <v>116</v>
      </c>
      <c r="P17" s="61" t="s">
        <v>116</v>
      </c>
      <c r="Q17" s="61" t="s">
        <v>116</v>
      </c>
      <c r="R17" s="61" t="s">
        <v>116</v>
      </c>
      <c r="S17" s="61" t="s">
        <v>116</v>
      </c>
      <c r="T17" s="61" t="s">
        <v>116</v>
      </c>
      <c r="U17" s="54"/>
      <c r="V17" s="144"/>
      <c r="W17" s="56" t="s">
        <v>132</v>
      </c>
      <c r="X17" s="57" t="s">
        <v>133</v>
      </c>
      <c r="Y17" s="56" t="s">
        <v>134</v>
      </c>
      <c r="Z17" s="56" t="s">
        <v>135</v>
      </c>
      <c r="AA17" s="56" t="s">
        <v>136</v>
      </c>
      <c r="AB17" s="57" t="s">
        <v>133</v>
      </c>
      <c r="AC17" s="56" t="s">
        <v>137</v>
      </c>
      <c r="AD17" s="56" t="s">
        <v>138</v>
      </c>
      <c r="AE17" s="57" t="s">
        <v>133</v>
      </c>
      <c r="AF17" s="56" t="s">
        <v>139</v>
      </c>
      <c r="AG17" s="56" t="s">
        <v>140</v>
      </c>
      <c r="AH17" s="56" t="s">
        <v>141</v>
      </c>
      <c r="AI17" s="56" t="s">
        <v>142</v>
      </c>
      <c r="AJ17" s="56" t="s">
        <v>143</v>
      </c>
      <c r="AK17" s="56" t="s">
        <v>144</v>
      </c>
      <c r="AL17" s="57"/>
      <c r="AM17" s="57"/>
      <c r="AN17" s="57"/>
      <c r="AO17" s="1"/>
    </row>
    <row r="18" spans="1:41" ht="15">
      <c r="A18" s="1"/>
      <c r="B18" s="48" t="s">
        <v>145</v>
      </c>
      <c r="C18" s="49" t="s">
        <v>146</v>
      </c>
      <c r="D18" s="145" t="s">
        <v>146</v>
      </c>
      <c r="E18" s="58" t="s">
        <v>116</v>
      </c>
      <c r="F18" s="58" t="s">
        <v>116</v>
      </c>
      <c r="G18" s="59"/>
      <c r="H18" s="58" t="s">
        <v>116</v>
      </c>
      <c r="I18" s="58" t="s">
        <v>116</v>
      </c>
      <c r="J18" s="58" t="s">
        <v>116</v>
      </c>
      <c r="K18" s="51" t="s">
        <v>116</v>
      </c>
      <c r="L18" s="58" t="s">
        <v>116</v>
      </c>
      <c r="M18" s="58" t="s">
        <v>116</v>
      </c>
      <c r="N18" s="58" t="s">
        <v>116</v>
      </c>
      <c r="O18" s="51" t="s">
        <v>116</v>
      </c>
      <c r="P18" s="58" t="s">
        <v>116</v>
      </c>
      <c r="Q18" s="58" t="s">
        <v>116</v>
      </c>
      <c r="R18" s="58" t="s">
        <v>116</v>
      </c>
      <c r="S18" s="58" t="s">
        <v>116</v>
      </c>
      <c r="T18" s="58" t="s">
        <v>116</v>
      </c>
      <c r="U18" s="50"/>
      <c r="V18" s="143">
        <f>SUM($E18:$U19)</f>
        <v>0</v>
      </c>
      <c r="W18" s="60">
        <v>8</v>
      </c>
      <c r="X18" s="60">
        <v>18</v>
      </c>
      <c r="Y18" s="60">
        <v>26</v>
      </c>
      <c r="Z18" s="60">
        <v>38</v>
      </c>
      <c r="AA18" s="60">
        <v>46</v>
      </c>
      <c r="AB18" s="60">
        <v>54</v>
      </c>
      <c r="AC18" s="60">
        <v>68</v>
      </c>
      <c r="AD18" s="60">
        <v>78</v>
      </c>
      <c r="AE18" s="60">
        <v>88</v>
      </c>
      <c r="AF18" s="60">
        <v>100</v>
      </c>
      <c r="AG18" s="52">
        <v>110</v>
      </c>
      <c r="AH18" s="52">
        <v>120</v>
      </c>
      <c r="AI18" s="52">
        <v>130</v>
      </c>
      <c r="AJ18" s="52">
        <v>140</v>
      </c>
      <c r="AK18" s="52">
        <v>150</v>
      </c>
      <c r="AL18" s="52">
        <v>160</v>
      </c>
      <c r="AM18" s="52">
        <v>170</v>
      </c>
      <c r="AN18" s="53">
        <v>180</v>
      </c>
      <c r="AO18" s="1"/>
    </row>
    <row r="19" spans="1:41" ht="23.25" thickBot="1">
      <c r="A19" s="1"/>
      <c r="B19" s="48" t="s">
        <v>145</v>
      </c>
      <c r="C19" s="49" t="s">
        <v>146</v>
      </c>
      <c r="D19" s="147"/>
      <c r="E19" s="55" t="s">
        <v>116</v>
      </c>
      <c r="F19" s="55" t="s">
        <v>116</v>
      </c>
      <c r="G19" s="54"/>
      <c r="H19" s="55" t="s">
        <v>116</v>
      </c>
      <c r="I19" s="55" t="s">
        <v>116</v>
      </c>
      <c r="J19" s="55" t="s">
        <v>116</v>
      </c>
      <c r="K19" s="55" t="s">
        <v>116</v>
      </c>
      <c r="L19" s="55" t="s">
        <v>116</v>
      </c>
      <c r="M19" s="55" t="s">
        <v>116</v>
      </c>
      <c r="N19" s="55" t="s">
        <v>116</v>
      </c>
      <c r="O19" s="55" t="s">
        <v>116</v>
      </c>
      <c r="P19" s="55" t="s">
        <v>116</v>
      </c>
      <c r="Q19" s="55" t="s">
        <v>116</v>
      </c>
      <c r="R19" s="55" t="s">
        <v>116</v>
      </c>
      <c r="S19" s="55" t="s">
        <v>116</v>
      </c>
      <c r="T19" s="55" t="s">
        <v>116</v>
      </c>
      <c r="U19" s="54"/>
      <c r="V19" s="144"/>
      <c r="W19" s="56" t="s">
        <v>147</v>
      </c>
      <c r="X19" s="56" t="s">
        <v>148</v>
      </c>
      <c r="Y19" s="56" t="s">
        <v>135</v>
      </c>
      <c r="Z19" s="56" t="s">
        <v>149</v>
      </c>
      <c r="AA19" s="56" t="s">
        <v>150</v>
      </c>
      <c r="AB19" s="56" t="s">
        <v>148</v>
      </c>
      <c r="AC19" s="56" t="s">
        <v>151</v>
      </c>
      <c r="AD19" s="56" t="s">
        <v>148</v>
      </c>
      <c r="AE19" s="56" t="s">
        <v>138</v>
      </c>
      <c r="AF19" s="56" t="s">
        <v>152</v>
      </c>
      <c r="AG19" s="57" t="s">
        <v>153</v>
      </c>
      <c r="AH19" s="56" t="s">
        <v>154</v>
      </c>
      <c r="AI19" s="56" t="s">
        <v>155</v>
      </c>
      <c r="AJ19" s="56" t="s">
        <v>156</v>
      </c>
      <c r="AK19" s="56" t="s">
        <v>157</v>
      </c>
      <c r="AL19" s="57"/>
      <c r="AM19" s="57"/>
      <c r="AN19" s="57"/>
      <c r="AO19" s="1"/>
    </row>
    <row r="20" spans="1:41" ht="15">
      <c r="A20" s="1"/>
      <c r="B20" s="48" t="s">
        <v>158</v>
      </c>
      <c r="C20" s="49" t="s">
        <v>159</v>
      </c>
      <c r="D20" s="145" t="s">
        <v>159</v>
      </c>
      <c r="E20" s="58" t="s">
        <v>116</v>
      </c>
      <c r="F20" s="58" t="s">
        <v>116</v>
      </c>
      <c r="G20" s="58" t="s">
        <v>116</v>
      </c>
      <c r="H20" s="59"/>
      <c r="I20" s="58" t="s">
        <v>116</v>
      </c>
      <c r="J20" s="58" t="s">
        <v>116</v>
      </c>
      <c r="K20" s="51" t="s">
        <v>116</v>
      </c>
      <c r="L20" s="58" t="s">
        <v>116</v>
      </c>
      <c r="M20" s="58" t="s">
        <v>116</v>
      </c>
      <c r="N20" s="58" t="s">
        <v>116</v>
      </c>
      <c r="O20" s="51" t="s">
        <v>116</v>
      </c>
      <c r="P20" s="58" t="s">
        <v>116</v>
      </c>
      <c r="Q20" s="58" t="s">
        <v>116</v>
      </c>
      <c r="R20" s="58" t="s">
        <v>116</v>
      </c>
      <c r="S20" s="58" t="s">
        <v>116</v>
      </c>
      <c r="T20" s="58" t="s">
        <v>116</v>
      </c>
      <c r="U20" s="50"/>
      <c r="V20" s="143">
        <f>SUM($E20:$U21)</f>
        <v>0</v>
      </c>
      <c r="W20" s="60">
        <v>4</v>
      </c>
      <c r="X20" s="60">
        <v>12</v>
      </c>
      <c r="Y20" s="60">
        <v>22</v>
      </c>
      <c r="Z20" s="60">
        <v>34</v>
      </c>
      <c r="AA20" s="60">
        <v>48</v>
      </c>
      <c r="AB20" s="60">
        <v>56</v>
      </c>
      <c r="AC20" s="60">
        <v>70</v>
      </c>
      <c r="AD20" s="60">
        <v>80</v>
      </c>
      <c r="AE20" s="60">
        <v>90</v>
      </c>
      <c r="AF20" s="60">
        <v>100</v>
      </c>
      <c r="AG20" s="52">
        <v>110</v>
      </c>
      <c r="AH20" s="52">
        <v>120</v>
      </c>
      <c r="AI20" s="52">
        <v>130</v>
      </c>
      <c r="AJ20" s="52">
        <v>140</v>
      </c>
      <c r="AK20" s="52">
        <v>150</v>
      </c>
      <c r="AL20" s="52">
        <v>160</v>
      </c>
      <c r="AM20" s="52">
        <v>170</v>
      </c>
      <c r="AN20" s="53">
        <v>180</v>
      </c>
      <c r="AO20" s="1"/>
    </row>
    <row r="21" spans="1:41" ht="23.25" thickBot="1">
      <c r="A21" s="1"/>
      <c r="B21" s="48" t="s">
        <v>158</v>
      </c>
      <c r="C21" s="49" t="s">
        <v>159</v>
      </c>
      <c r="D21" s="147"/>
      <c r="E21" s="55" t="s">
        <v>116</v>
      </c>
      <c r="F21" s="55" t="s">
        <v>116</v>
      </c>
      <c r="G21" s="55" t="s">
        <v>116</v>
      </c>
      <c r="H21" s="54"/>
      <c r="I21" s="55" t="s">
        <v>116</v>
      </c>
      <c r="J21" s="55" t="s">
        <v>116</v>
      </c>
      <c r="K21" s="55" t="s">
        <v>116</v>
      </c>
      <c r="L21" s="55" t="s">
        <v>116</v>
      </c>
      <c r="M21" s="55" t="s">
        <v>116</v>
      </c>
      <c r="N21" s="55" t="s">
        <v>116</v>
      </c>
      <c r="O21" s="55" t="s">
        <v>116</v>
      </c>
      <c r="P21" s="55" t="s">
        <v>116</v>
      </c>
      <c r="Q21" s="55" t="s">
        <v>116</v>
      </c>
      <c r="R21" s="55" t="s">
        <v>116</v>
      </c>
      <c r="S21" s="55" t="s">
        <v>116</v>
      </c>
      <c r="T21" s="55" t="s">
        <v>116</v>
      </c>
      <c r="U21" s="54"/>
      <c r="V21" s="144"/>
      <c r="W21" s="56" t="s">
        <v>160</v>
      </c>
      <c r="X21" s="56" t="s">
        <v>161</v>
      </c>
      <c r="Y21" s="56" t="s">
        <v>162</v>
      </c>
      <c r="Z21" s="56" t="s">
        <v>163</v>
      </c>
      <c r="AA21" s="56" t="s">
        <v>164</v>
      </c>
      <c r="AB21" s="56" t="s">
        <v>165</v>
      </c>
      <c r="AC21" s="56" t="s">
        <v>166</v>
      </c>
      <c r="AD21" s="56" t="s">
        <v>167</v>
      </c>
      <c r="AE21" s="56" t="s">
        <v>168</v>
      </c>
      <c r="AF21" s="56" t="s">
        <v>169</v>
      </c>
      <c r="AG21" s="56" t="s">
        <v>170</v>
      </c>
      <c r="AH21" s="56" t="s">
        <v>126</v>
      </c>
      <c r="AI21" s="56" t="s">
        <v>171</v>
      </c>
      <c r="AJ21" s="56" t="s">
        <v>172</v>
      </c>
      <c r="AK21" s="56" t="s">
        <v>173</v>
      </c>
      <c r="AL21" s="57"/>
      <c r="AM21" s="57"/>
      <c r="AN21" s="57"/>
      <c r="AO21" s="1"/>
    </row>
    <row r="22" spans="1:41" ht="15">
      <c r="A22" s="1"/>
      <c r="B22" s="48" t="s">
        <v>82</v>
      </c>
      <c r="C22" s="49" t="s">
        <v>174</v>
      </c>
      <c r="D22" s="145" t="s">
        <v>174</v>
      </c>
      <c r="E22" s="58" t="s">
        <v>116</v>
      </c>
      <c r="F22" s="58" t="s">
        <v>116</v>
      </c>
      <c r="G22" s="58" t="s">
        <v>116</v>
      </c>
      <c r="H22" s="58" t="s">
        <v>116</v>
      </c>
      <c r="I22" s="59"/>
      <c r="J22" s="58" t="s">
        <v>116</v>
      </c>
      <c r="K22" s="51" t="s">
        <v>116</v>
      </c>
      <c r="L22" s="58" t="s">
        <v>116</v>
      </c>
      <c r="M22" s="58" t="s">
        <v>116</v>
      </c>
      <c r="N22" s="58" t="s">
        <v>116</v>
      </c>
      <c r="O22" s="51" t="s">
        <v>116</v>
      </c>
      <c r="P22" s="58" t="s">
        <v>116</v>
      </c>
      <c r="Q22" s="58" t="s">
        <v>116</v>
      </c>
      <c r="R22" s="58" t="s">
        <v>116</v>
      </c>
      <c r="S22" s="58" t="s">
        <v>116</v>
      </c>
      <c r="T22" s="58" t="s">
        <v>116</v>
      </c>
      <c r="U22" s="50"/>
      <c r="V22" s="143">
        <f>SUM($E22:$U23)</f>
        <v>0</v>
      </c>
      <c r="W22" s="60">
        <v>8</v>
      </c>
      <c r="X22" s="60">
        <v>18</v>
      </c>
      <c r="Y22" s="60">
        <v>26</v>
      </c>
      <c r="Z22" s="60">
        <v>38</v>
      </c>
      <c r="AA22" s="60">
        <v>46</v>
      </c>
      <c r="AB22" s="60">
        <v>54</v>
      </c>
      <c r="AC22" s="60">
        <v>68</v>
      </c>
      <c r="AD22" s="60">
        <v>78</v>
      </c>
      <c r="AE22" s="60">
        <v>82</v>
      </c>
      <c r="AF22" s="60">
        <v>100</v>
      </c>
      <c r="AG22" s="52">
        <v>110</v>
      </c>
      <c r="AH22" s="52">
        <v>120</v>
      </c>
      <c r="AI22" s="52">
        <v>130</v>
      </c>
      <c r="AJ22" s="52">
        <v>140</v>
      </c>
      <c r="AK22" s="52">
        <v>150</v>
      </c>
      <c r="AL22" s="52">
        <v>160</v>
      </c>
      <c r="AM22" s="52">
        <v>170</v>
      </c>
      <c r="AN22" s="53">
        <v>180</v>
      </c>
      <c r="AO22" s="1"/>
    </row>
    <row r="23" spans="1:41" ht="23.25" thickBot="1">
      <c r="A23" s="1"/>
      <c r="B23" s="48" t="s">
        <v>82</v>
      </c>
      <c r="C23" s="49" t="s">
        <v>174</v>
      </c>
      <c r="D23" s="147"/>
      <c r="E23" s="55" t="s">
        <v>116</v>
      </c>
      <c r="F23" s="55" t="s">
        <v>116</v>
      </c>
      <c r="G23" s="55" t="s">
        <v>116</v>
      </c>
      <c r="H23" s="55" t="s">
        <v>116</v>
      </c>
      <c r="I23" s="54"/>
      <c r="J23" s="55" t="s">
        <v>116</v>
      </c>
      <c r="K23" s="55" t="s">
        <v>116</v>
      </c>
      <c r="L23" s="55" t="s">
        <v>116</v>
      </c>
      <c r="M23" s="55" t="s">
        <v>116</v>
      </c>
      <c r="N23" s="55" t="s">
        <v>116</v>
      </c>
      <c r="O23" s="55" t="s">
        <v>116</v>
      </c>
      <c r="P23" s="55" t="s">
        <v>116</v>
      </c>
      <c r="Q23" s="55" t="s">
        <v>116</v>
      </c>
      <c r="R23" s="55" t="s">
        <v>116</v>
      </c>
      <c r="S23" s="55" t="s">
        <v>116</v>
      </c>
      <c r="T23" s="55" t="s">
        <v>116</v>
      </c>
      <c r="U23" s="54"/>
      <c r="V23" s="144"/>
      <c r="W23" s="56" t="s">
        <v>175</v>
      </c>
      <c r="X23" s="56" t="s">
        <v>176</v>
      </c>
      <c r="Y23" s="56" t="s">
        <v>177</v>
      </c>
      <c r="Z23" s="56" t="s">
        <v>163</v>
      </c>
      <c r="AA23" s="56" t="s">
        <v>178</v>
      </c>
      <c r="AB23" s="56" t="s">
        <v>179</v>
      </c>
      <c r="AC23" s="56" t="s">
        <v>163</v>
      </c>
      <c r="AD23" s="56" t="s">
        <v>180</v>
      </c>
      <c r="AE23" s="56" t="s">
        <v>163</v>
      </c>
      <c r="AF23" s="56" t="s">
        <v>181</v>
      </c>
      <c r="AG23" s="56" t="s">
        <v>170</v>
      </c>
      <c r="AH23" s="56" t="s">
        <v>182</v>
      </c>
      <c r="AI23" s="56" t="s">
        <v>183</v>
      </c>
      <c r="AJ23" s="56" t="s">
        <v>184</v>
      </c>
      <c r="AK23" s="56" t="s">
        <v>185</v>
      </c>
      <c r="AL23" s="57"/>
      <c r="AM23" s="57"/>
      <c r="AN23" s="57"/>
      <c r="AO23" s="1"/>
    </row>
    <row r="24" spans="1:41" ht="15">
      <c r="A24" s="1"/>
      <c r="B24" s="48" t="s">
        <v>186</v>
      </c>
      <c r="C24" s="49" t="s">
        <v>187</v>
      </c>
      <c r="D24" s="145" t="s">
        <v>187</v>
      </c>
      <c r="E24" s="58" t="s">
        <v>116</v>
      </c>
      <c r="F24" s="58" t="s">
        <v>116</v>
      </c>
      <c r="G24" s="58" t="s">
        <v>116</v>
      </c>
      <c r="H24" s="58" t="s">
        <v>116</v>
      </c>
      <c r="I24" s="58" t="s">
        <v>116</v>
      </c>
      <c r="J24" s="59"/>
      <c r="K24" s="58" t="s">
        <v>116</v>
      </c>
      <c r="L24" s="58" t="s">
        <v>116</v>
      </c>
      <c r="M24" s="58" t="s">
        <v>116</v>
      </c>
      <c r="N24" s="58" t="s">
        <v>116</v>
      </c>
      <c r="O24" s="51" t="s">
        <v>116</v>
      </c>
      <c r="P24" s="58" t="s">
        <v>116</v>
      </c>
      <c r="Q24" s="58" t="s">
        <v>116</v>
      </c>
      <c r="R24" s="58" t="s">
        <v>116</v>
      </c>
      <c r="S24" s="58" t="s">
        <v>116</v>
      </c>
      <c r="T24" s="58" t="s">
        <v>116</v>
      </c>
      <c r="U24" s="50"/>
      <c r="V24" s="143">
        <f>SUM($E24:$U25)</f>
        <v>0</v>
      </c>
      <c r="W24" s="60">
        <v>4</v>
      </c>
      <c r="X24" s="60">
        <v>12</v>
      </c>
      <c r="Y24" s="60">
        <v>22</v>
      </c>
      <c r="Z24" s="60">
        <v>34</v>
      </c>
      <c r="AA24" s="60">
        <v>46</v>
      </c>
      <c r="AB24" s="60">
        <v>54</v>
      </c>
      <c r="AC24" s="60">
        <v>68</v>
      </c>
      <c r="AD24" s="60">
        <v>78</v>
      </c>
      <c r="AE24" s="60">
        <v>82</v>
      </c>
      <c r="AF24" s="60">
        <v>100</v>
      </c>
      <c r="AG24" s="52">
        <v>110</v>
      </c>
      <c r="AH24" s="52">
        <v>120</v>
      </c>
      <c r="AI24" s="52">
        <v>130</v>
      </c>
      <c r="AJ24" s="52">
        <v>140</v>
      </c>
      <c r="AK24" s="52">
        <v>150</v>
      </c>
      <c r="AL24" s="52">
        <v>160</v>
      </c>
      <c r="AM24" s="52">
        <v>170</v>
      </c>
      <c r="AN24" s="53">
        <v>180</v>
      </c>
      <c r="AO24" s="1"/>
    </row>
    <row r="25" spans="1:41" ht="23.25" thickBot="1">
      <c r="A25" s="1"/>
      <c r="B25" s="48" t="s">
        <v>186</v>
      </c>
      <c r="C25" s="49" t="s">
        <v>187</v>
      </c>
      <c r="D25" s="147"/>
      <c r="E25" s="55" t="s">
        <v>116</v>
      </c>
      <c r="F25" s="55" t="s">
        <v>116</v>
      </c>
      <c r="G25" s="55" t="s">
        <v>116</v>
      </c>
      <c r="H25" s="55" t="s">
        <v>116</v>
      </c>
      <c r="I25" s="55" t="s">
        <v>116</v>
      </c>
      <c r="J25" s="54"/>
      <c r="K25" s="55" t="s">
        <v>116</v>
      </c>
      <c r="L25" s="55" t="s">
        <v>116</v>
      </c>
      <c r="M25" s="55" t="s">
        <v>116</v>
      </c>
      <c r="N25" s="55" t="s">
        <v>116</v>
      </c>
      <c r="O25" s="55" t="s">
        <v>116</v>
      </c>
      <c r="P25" s="55" t="s">
        <v>116</v>
      </c>
      <c r="Q25" s="55" t="s">
        <v>116</v>
      </c>
      <c r="R25" s="55" t="s">
        <v>116</v>
      </c>
      <c r="S25" s="55" t="s">
        <v>116</v>
      </c>
      <c r="T25" s="55" t="s">
        <v>116</v>
      </c>
      <c r="U25" s="54"/>
      <c r="V25" s="144"/>
      <c r="W25" s="56" t="s">
        <v>188</v>
      </c>
      <c r="X25" s="56" t="s">
        <v>189</v>
      </c>
      <c r="Y25" s="56" t="s">
        <v>190</v>
      </c>
      <c r="Z25" s="56" t="s">
        <v>163</v>
      </c>
      <c r="AA25" s="56" t="s">
        <v>191</v>
      </c>
      <c r="AB25" s="56" t="s">
        <v>192</v>
      </c>
      <c r="AC25" s="57" t="s">
        <v>193</v>
      </c>
      <c r="AD25" s="56" t="s">
        <v>194</v>
      </c>
      <c r="AE25" s="56" t="s">
        <v>178</v>
      </c>
      <c r="AF25" s="56" t="s">
        <v>195</v>
      </c>
      <c r="AG25" s="56" t="s">
        <v>182</v>
      </c>
      <c r="AH25" s="57" t="s">
        <v>196</v>
      </c>
      <c r="AI25" s="57" t="s">
        <v>197</v>
      </c>
      <c r="AJ25" s="57" t="s">
        <v>198</v>
      </c>
      <c r="AK25" s="57" t="s">
        <v>199</v>
      </c>
      <c r="AL25" s="57"/>
      <c r="AM25" s="57"/>
      <c r="AN25" s="57"/>
      <c r="AO25" s="1"/>
    </row>
    <row r="26" spans="1:41" ht="15">
      <c r="A26" s="1"/>
      <c r="B26" s="48" t="s">
        <v>200</v>
      </c>
      <c r="C26" s="49" t="s">
        <v>201</v>
      </c>
      <c r="D26" s="145" t="s">
        <v>201</v>
      </c>
      <c r="E26" s="58" t="s">
        <v>116</v>
      </c>
      <c r="F26" s="58" t="s">
        <v>116</v>
      </c>
      <c r="G26" s="58" t="s">
        <v>116</v>
      </c>
      <c r="H26" s="58" t="s">
        <v>116</v>
      </c>
      <c r="I26" s="58" t="s">
        <v>116</v>
      </c>
      <c r="J26" s="58" t="s">
        <v>116</v>
      </c>
      <c r="K26" s="59"/>
      <c r="L26" s="58" t="s">
        <v>116</v>
      </c>
      <c r="M26" s="58" t="s">
        <v>116</v>
      </c>
      <c r="N26" s="58" t="s">
        <v>116</v>
      </c>
      <c r="O26" s="51" t="s">
        <v>116</v>
      </c>
      <c r="P26" s="58" t="s">
        <v>116</v>
      </c>
      <c r="Q26" s="58" t="s">
        <v>116</v>
      </c>
      <c r="R26" s="58" t="s">
        <v>116</v>
      </c>
      <c r="S26" s="58" t="s">
        <v>116</v>
      </c>
      <c r="T26" s="58" t="s">
        <v>116</v>
      </c>
      <c r="U26" s="50"/>
      <c r="V26" s="143">
        <f>SUM($E26:$U27)</f>
        <v>0</v>
      </c>
      <c r="W26" s="60">
        <v>4</v>
      </c>
      <c r="X26" s="60">
        <v>10</v>
      </c>
      <c r="Y26" s="60">
        <v>16</v>
      </c>
      <c r="Z26" s="60">
        <v>22</v>
      </c>
      <c r="AA26" s="60">
        <v>32</v>
      </c>
      <c r="AB26" s="60">
        <v>42</v>
      </c>
      <c r="AC26" s="60">
        <v>55</v>
      </c>
      <c r="AD26" s="60">
        <v>68</v>
      </c>
      <c r="AE26" s="60">
        <v>82</v>
      </c>
      <c r="AF26" s="60">
        <v>100</v>
      </c>
      <c r="AG26" s="52">
        <v>110</v>
      </c>
      <c r="AH26" s="52">
        <v>120</v>
      </c>
      <c r="AI26" s="52">
        <v>130</v>
      </c>
      <c r="AJ26" s="52">
        <v>140</v>
      </c>
      <c r="AK26" s="52">
        <v>150</v>
      </c>
      <c r="AL26" s="52">
        <v>160</v>
      </c>
      <c r="AM26" s="52">
        <v>170</v>
      </c>
      <c r="AN26" s="53">
        <v>180</v>
      </c>
      <c r="AO26" s="1"/>
    </row>
    <row r="27" spans="1:41" ht="24.75" customHeight="1" thickBot="1">
      <c r="A27" s="1"/>
      <c r="B27" s="48" t="s">
        <v>200</v>
      </c>
      <c r="C27" s="49" t="s">
        <v>201</v>
      </c>
      <c r="D27" s="147"/>
      <c r="E27" s="55" t="s">
        <v>116</v>
      </c>
      <c r="F27" s="55" t="s">
        <v>116</v>
      </c>
      <c r="G27" s="55" t="s">
        <v>116</v>
      </c>
      <c r="H27" s="55" t="s">
        <v>116</v>
      </c>
      <c r="I27" s="55" t="s">
        <v>116</v>
      </c>
      <c r="J27" s="55" t="s">
        <v>116</v>
      </c>
      <c r="K27" s="54"/>
      <c r="L27" s="55" t="s">
        <v>116</v>
      </c>
      <c r="M27" s="55" t="s">
        <v>116</v>
      </c>
      <c r="N27" s="55" t="s">
        <v>116</v>
      </c>
      <c r="O27" s="55" t="s">
        <v>116</v>
      </c>
      <c r="P27" s="55" t="s">
        <v>116</v>
      </c>
      <c r="Q27" s="55" t="s">
        <v>116</v>
      </c>
      <c r="R27" s="55" t="s">
        <v>116</v>
      </c>
      <c r="S27" s="55" t="s">
        <v>116</v>
      </c>
      <c r="T27" s="55" t="s">
        <v>116</v>
      </c>
      <c r="U27" s="54"/>
      <c r="V27" s="144"/>
      <c r="W27" s="56" t="s">
        <v>202</v>
      </c>
      <c r="X27" s="56" t="s">
        <v>203</v>
      </c>
      <c r="Y27" s="56" t="s">
        <v>204</v>
      </c>
      <c r="Z27" s="56" t="s">
        <v>205</v>
      </c>
      <c r="AA27" s="56" t="s">
        <v>206</v>
      </c>
      <c r="AB27" s="56" t="s">
        <v>207</v>
      </c>
      <c r="AC27" s="56" t="s">
        <v>204</v>
      </c>
      <c r="AD27" s="56" t="s">
        <v>208</v>
      </c>
      <c r="AE27" s="56" t="s">
        <v>204</v>
      </c>
      <c r="AF27" s="56" t="s">
        <v>209</v>
      </c>
      <c r="AG27" s="56" t="s">
        <v>126</v>
      </c>
      <c r="AH27" s="56" t="s">
        <v>182</v>
      </c>
      <c r="AI27" s="56" t="s">
        <v>210</v>
      </c>
      <c r="AJ27" s="56" t="s">
        <v>211</v>
      </c>
      <c r="AK27" s="56" t="s">
        <v>212</v>
      </c>
      <c r="AL27" s="57"/>
      <c r="AM27" s="57"/>
      <c r="AN27" s="57"/>
      <c r="AO27" s="1"/>
    </row>
    <row r="28" spans="1:41" ht="15">
      <c r="A28" s="1"/>
      <c r="B28" s="48" t="s">
        <v>213</v>
      </c>
      <c r="C28" s="49" t="s">
        <v>214</v>
      </c>
      <c r="D28" s="145" t="s">
        <v>214</v>
      </c>
      <c r="E28" s="58" t="s">
        <v>116</v>
      </c>
      <c r="F28" s="58" t="s">
        <v>116</v>
      </c>
      <c r="G28" s="58" t="s">
        <v>116</v>
      </c>
      <c r="H28" s="58" t="s">
        <v>116</v>
      </c>
      <c r="I28" s="58" t="s">
        <v>116</v>
      </c>
      <c r="J28" s="58" t="s">
        <v>116</v>
      </c>
      <c r="K28" s="58" t="s">
        <v>116</v>
      </c>
      <c r="L28" s="59"/>
      <c r="M28" s="58" t="s">
        <v>116</v>
      </c>
      <c r="N28" s="58" t="s">
        <v>116</v>
      </c>
      <c r="O28" s="51" t="s">
        <v>116</v>
      </c>
      <c r="P28" s="58" t="s">
        <v>116</v>
      </c>
      <c r="Q28" s="58" t="s">
        <v>116</v>
      </c>
      <c r="R28" s="58" t="s">
        <v>116</v>
      </c>
      <c r="S28" s="58" t="s">
        <v>116</v>
      </c>
      <c r="T28" s="58" t="s">
        <v>116</v>
      </c>
      <c r="U28" s="50"/>
      <c r="V28" s="143">
        <f>SUM($E28:$U29)</f>
        <v>0</v>
      </c>
      <c r="W28" s="60">
        <v>2</v>
      </c>
      <c r="X28" s="60">
        <v>12</v>
      </c>
      <c r="Y28" s="60">
        <v>22</v>
      </c>
      <c r="Z28" s="60">
        <v>34</v>
      </c>
      <c r="AA28" s="60">
        <v>46</v>
      </c>
      <c r="AB28" s="60">
        <v>54</v>
      </c>
      <c r="AC28" s="60">
        <v>68</v>
      </c>
      <c r="AD28" s="60">
        <v>78</v>
      </c>
      <c r="AE28" s="60">
        <v>82</v>
      </c>
      <c r="AF28" s="60">
        <v>100</v>
      </c>
      <c r="AG28" s="52">
        <v>110</v>
      </c>
      <c r="AH28" s="52">
        <v>120</v>
      </c>
      <c r="AI28" s="52">
        <v>130</v>
      </c>
      <c r="AJ28" s="52">
        <v>140</v>
      </c>
      <c r="AK28" s="52">
        <v>150</v>
      </c>
      <c r="AL28" s="52">
        <v>160</v>
      </c>
      <c r="AM28" s="52">
        <v>170</v>
      </c>
      <c r="AN28" s="53">
        <v>180</v>
      </c>
      <c r="AO28" s="1"/>
    </row>
    <row r="29" spans="1:41" ht="23.25" thickBot="1">
      <c r="A29" s="1"/>
      <c r="B29" s="48" t="s">
        <v>213</v>
      </c>
      <c r="C29" s="49" t="s">
        <v>214</v>
      </c>
      <c r="D29" s="147"/>
      <c r="E29" s="55" t="s">
        <v>116</v>
      </c>
      <c r="F29" s="55" t="s">
        <v>116</v>
      </c>
      <c r="G29" s="55" t="s">
        <v>116</v>
      </c>
      <c r="H29" s="55" t="s">
        <v>116</v>
      </c>
      <c r="I29" s="55" t="s">
        <v>116</v>
      </c>
      <c r="J29" s="55" t="s">
        <v>116</v>
      </c>
      <c r="K29" s="55" t="s">
        <v>116</v>
      </c>
      <c r="L29" s="54"/>
      <c r="M29" s="55" t="s">
        <v>116</v>
      </c>
      <c r="N29" s="55" t="s">
        <v>116</v>
      </c>
      <c r="O29" s="55" t="s">
        <v>116</v>
      </c>
      <c r="P29" s="55" t="s">
        <v>116</v>
      </c>
      <c r="Q29" s="55" t="s">
        <v>116</v>
      </c>
      <c r="R29" s="55" t="s">
        <v>116</v>
      </c>
      <c r="S29" s="55" t="s">
        <v>116</v>
      </c>
      <c r="T29" s="55" t="s">
        <v>116</v>
      </c>
      <c r="U29" s="54"/>
      <c r="V29" s="144"/>
      <c r="W29" s="56" t="s">
        <v>215</v>
      </c>
      <c r="X29" s="56" t="s">
        <v>216</v>
      </c>
      <c r="Y29" s="56" t="s">
        <v>217</v>
      </c>
      <c r="Z29" s="56" t="s">
        <v>194</v>
      </c>
      <c r="AA29" s="56" t="s">
        <v>218</v>
      </c>
      <c r="AB29" s="56" t="s">
        <v>216</v>
      </c>
      <c r="AC29" s="57" t="s">
        <v>219</v>
      </c>
      <c r="AD29" s="56" t="s">
        <v>220</v>
      </c>
      <c r="AE29" s="56" t="s">
        <v>221</v>
      </c>
      <c r="AF29" s="56" t="s">
        <v>222</v>
      </c>
      <c r="AG29" s="57" t="s">
        <v>223</v>
      </c>
      <c r="AH29" s="56" t="s">
        <v>224</v>
      </c>
      <c r="AI29" s="56" t="s">
        <v>225</v>
      </c>
      <c r="AJ29" s="57" t="s">
        <v>226</v>
      </c>
      <c r="AK29" s="56" t="s">
        <v>227</v>
      </c>
      <c r="AL29" s="57"/>
      <c r="AM29" s="57"/>
      <c r="AN29" s="57"/>
      <c r="AO29" s="1"/>
    </row>
    <row r="30" spans="1:41" ht="15">
      <c r="A30" s="1"/>
      <c r="B30" s="48" t="s">
        <v>228</v>
      </c>
      <c r="C30" s="49" t="s">
        <v>229</v>
      </c>
      <c r="D30" s="145" t="s">
        <v>229</v>
      </c>
      <c r="E30" s="58" t="s">
        <v>116</v>
      </c>
      <c r="F30" s="58" t="s">
        <v>116</v>
      </c>
      <c r="G30" s="58" t="s">
        <v>116</v>
      </c>
      <c r="H30" s="58" t="s">
        <v>116</v>
      </c>
      <c r="I30" s="58" t="s">
        <v>116</v>
      </c>
      <c r="J30" s="58" t="s">
        <v>116</v>
      </c>
      <c r="K30" s="58" t="s">
        <v>116</v>
      </c>
      <c r="L30" s="58" t="s">
        <v>116</v>
      </c>
      <c r="M30" s="59"/>
      <c r="N30" s="58" t="s">
        <v>116</v>
      </c>
      <c r="O30" s="51" t="s">
        <v>116</v>
      </c>
      <c r="P30" s="58" t="s">
        <v>116</v>
      </c>
      <c r="Q30" s="58" t="s">
        <v>116</v>
      </c>
      <c r="R30" s="58" t="s">
        <v>116</v>
      </c>
      <c r="S30" s="58" t="s">
        <v>116</v>
      </c>
      <c r="T30" s="58" t="s">
        <v>116</v>
      </c>
      <c r="U30" s="50"/>
      <c r="V30" s="143">
        <f>SUM($E30:$U31)</f>
        <v>0</v>
      </c>
      <c r="W30" s="60">
        <v>4</v>
      </c>
      <c r="X30" s="60">
        <v>10</v>
      </c>
      <c r="Y30" s="60">
        <v>16</v>
      </c>
      <c r="Z30" s="60">
        <v>22</v>
      </c>
      <c r="AA30" s="60">
        <v>32</v>
      </c>
      <c r="AB30" s="60">
        <v>42</v>
      </c>
      <c r="AC30" s="60">
        <v>55</v>
      </c>
      <c r="AD30" s="60">
        <v>68</v>
      </c>
      <c r="AE30" s="60">
        <v>82</v>
      </c>
      <c r="AF30" s="60">
        <v>100</v>
      </c>
      <c r="AG30" s="52">
        <v>110</v>
      </c>
      <c r="AH30" s="52">
        <v>120</v>
      </c>
      <c r="AI30" s="52">
        <v>130</v>
      </c>
      <c r="AJ30" s="52">
        <v>140</v>
      </c>
      <c r="AK30" s="52">
        <v>150</v>
      </c>
      <c r="AL30" s="52">
        <v>160</v>
      </c>
      <c r="AM30" s="52">
        <v>170</v>
      </c>
      <c r="AN30" s="53">
        <v>180</v>
      </c>
      <c r="AO30" s="1"/>
    </row>
    <row r="31" spans="1:41" ht="23.25" thickBot="1">
      <c r="A31" s="1"/>
      <c r="B31" s="48" t="s">
        <v>228</v>
      </c>
      <c r="C31" s="49" t="s">
        <v>229</v>
      </c>
      <c r="D31" s="147"/>
      <c r="E31" s="55" t="s">
        <v>116</v>
      </c>
      <c r="F31" s="55" t="s">
        <v>116</v>
      </c>
      <c r="G31" s="55" t="s">
        <v>116</v>
      </c>
      <c r="H31" s="55" t="s">
        <v>116</v>
      </c>
      <c r="I31" s="55" t="s">
        <v>116</v>
      </c>
      <c r="J31" s="55" t="s">
        <v>116</v>
      </c>
      <c r="K31" s="55" t="s">
        <v>116</v>
      </c>
      <c r="L31" s="55" t="s">
        <v>116</v>
      </c>
      <c r="M31" s="54"/>
      <c r="N31" s="55" t="s">
        <v>116</v>
      </c>
      <c r="O31" s="55" t="s">
        <v>116</v>
      </c>
      <c r="P31" s="55" t="s">
        <v>116</v>
      </c>
      <c r="Q31" s="55" t="s">
        <v>116</v>
      </c>
      <c r="R31" s="55" t="s">
        <v>116</v>
      </c>
      <c r="S31" s="55" t="s">
        <v>116</v>
      </c>
      <c r="T31" s="55" t="s">
        <v>116</v>
      </c>
      <c r="U31" s="54"/>
      <c r="V31" s="144"/>
      <c r="W31" s="63" t="s">
        <v>230</v>
      </c>
      <c r="X31" s="56" t="s">
        <v>231</v>
      </c>
      <c r="Y31" s="63" t="s">
        <v>232</v>
      </c>
      <c r="Z31" s="56" t="s">
        <v>135</v>
      </c>
      <c r="AA31" s="63" t="s">
        <v>233</v>
      </c>
      <c r="AB31" s="56" t="s">
        <v>234</v>
      </c>
      <c r="AC31" s="63" t="s">
        <v>235</v>
      </c>
      <c r="AD31" s="56" t="s">
        <v>236</v>
      </c>
      <c r="AE31" s="56" t="s">
        <v>237</v>
      </c>
      <c r="AF31" s="57" t="s">
        <v>238</v>
      </c>
      <c r="AG31" s="56" t="s">
        <v>239</v>
      </c>
      <c r="AH31" s="56" t="s">
        <v>141</v>
      </c>
      <c r="AI31" s="56" t="s">
        <v>240</v>
      </c>
      <c r="AJ31" s="57" t="s">
        <v>241</v>
      </c>
      <c r="AK31" s="56" t="s">
        <v>242</v>
      </c>
      <c r="AL31" s="57"/>
      <c r="AM31" s="57"/>
      <c r="AN31" s="57"/>
      <c r="AO31" s="1"/>
    </row>
    <row r="32" spans="1:41" ht="15">
      <c r="A32" s="1"/>
      <c r="B32" s="48" t="s">
        <v>243</v>
      </c>
      <c r="C32" s="49" t="s">
        <v>244</v>
      </c>
      <c r="D32" s="145" t="s">
        <v>244</v>
      </c>
      <c r="E32" s="58" t="s">
        <v>116</v>
      </c>
      <c r="F32" s="58" t="s">
        <v>116</v>
      </c>
      <c r="G32" s="58" t="s">
        <v>116</v>
      </c>
      <c r="H32" s="58" t="s">
        <v>116</v>
      </c>
      <c r="I32" s="58" t="s">
        <v>116</v>
      </c>
      <c r="J32" s="58" t="s">
        <v>116</v>
      </c>
      <c r="K32" s="58" t="s">
        <v>116</v>
      </c>
      <c r="L32" s="58" t="s">
        <v>116</v>
      </c>
      <c r="M32" s="58" t="s">
        <v>116</v>
      </c>
      <c r="N32" s="59"/>
      <c r="O32" s="51" t="s">
        <v>116</v>
      </c>
      <c r="P32" s="58" t="s">
        <v>116</v>
      </c>
      <c r="Q32" s="58" t="s">
        <v>116</v>
      </c>
      <c r="R32" s="58" t="s">
        <v>116</v>
      </c>
      <c r="S32" s="58" t="s">
        <v>116</v>
      </c>
      <c r="T32" s="58" t="s">
        <v>116</v>
      </c>
      <c r="U32" s="50"/>
      <c r="V32" s="143">
        <f>SUM($E32:$U33)</f>
        <v>0</v>
      </c>
      <c r="W32" s="60">
        <v>2</v>
      </c>
      <c r="X32" s="60">
        <v>12</v>
      </c>
      <c r="Y32" s="60">
        <v>22</v>
      </c>
      <c r="Z32" s="60">
        <v>34</v>
      </c>
      <c r="AA32" s="60">
        <v>46</v>
      </c>
      <c r="AB32" s="60">
        <v>54</v>
      </c>
      <c r="AC32" s="60">
        <v>68</v>
      </c>
      <c r="AD32" s="60">
        <v>78</v>
      </c>
      <c r="AE32" s="60">
        <v>82</v>
      </c>
      <c r="AF32" s="60">
        <v>100</v>
      </c>
      <c r="AG32" s="52">
        <v>110</v>
      </c>
      <c r="AH32" s="52">
        <v>120</v>
      </c>
      <c r="AI32" s="52">
        <v>130</v>
      </c>
      <c r="AJ32" s="52">
        <v>140</v>
      </c>
      <c r="AK32" s="52">
        <v>150</v>
      </c>
      <c r="AL32" s="52">
        <v>160</v>
      </c>
      <c r="AM32" s="52">
        <v>170</v>
      </c>
      <c r="AN32" s="53">
        <v>180</v>
      </c>
      <c r="AO32" s="1"/>
    </row>
    <row r="33" spans="1:41" ht="23.25" thickBot="1">
      <c r="A33" s="1"/>
      <c r="B33" s="48" t="s">
        <v>243</v>
      </c>
      <c r="C33" s="49" t="s">
        <v>244</v>
      </c>
      <c r="D33" s="147"/>
      <c r="E33" s="55" t="s">
        <v>116</v>
      </c>
      <c r="F33" s="55" t="s">
        <v>116</v>
      </c>
      <c r="G33" s="55" t="s">
        <v>116</v>
      </c>
      <c r="H33" s="55" t="s">
        <v>116</v>
      </c>
      <c r="I33" s="55" t="s">
        <v>116</v>
      </c>
      <c r="J33" s="55" t="s">
        <v>116</v>
      </c>
      <c r="K33" s="55" t="s">
        <v>116</v>
      </c>
      <c r="L33" s="55" t="s">
        <v>116</v>
      </c>
      <c r="M33" s="55" t="s">
        <v>116</v>
      </c>
      <c r="N33" s="54"/>
      <c r="O33" s="55" t="s">
        <v>116</v>
      </c>
      <c r="P33" s="55" t="s">
        <v>116</v>
      </c>
      <c r="Q33" s="55" t="s">
        <v>116</v>
      </c>
      <c r="R33" s="55" t="s">
        <v>116</v>
      </c>
      <c r="S33" s="55" t="s">
        <v>116</v>
      </c>
      <c r="T33" s="55" t="s">
        <v>116</v>
      </c>
      <c r="U33" s="54"/>
      <c r="V33" s="144"/>
      <c r="W33" s="56" t="s">
        <v>245</v>
      </c>
      <c r="X33" s="56" t="s">
        <v>203</v>
      </c>
      <c r="Y33" s="56" t="s">
        <v>246</v>
      </c>
      <c r="Z33" s="56" t="s">
        <v>189</v>
      </c>
      <c r="AA33" s="56" t="s">
        <v>247</v>
      </c>
      <c r="AB33" s="56" t="s">
        <v>203</v>
      </c>
      <c r="AC33" s="56" t="s">
        <v>248</v>
      </c>
      <c r="AD33" s="56" t="s">
        <v>249</v>
      </c>
      <c r="AE33" s="56" t="s">
        <v>203</v>
      </c>
      <c r="AF33" s="56" t="s">
        <v>250</v>
      </c>
      <c r="AG33" s="57" t="s">
        <v>251</v>
      </c>
      <c r="AH33" s="56" t="s">
        <v>182</v>
      </c>
      <c r="AI33" s="56" t="s">
        <v>252</v>
      </c>
      <c r="AJ33" s="56" t="s">
        <v>253</v>
      </c>
      <c r="AK33" s="56" t="s">
        <v>254</v>
      </c>
      <c r="AL33" s="57"/>
      <c r="AM33" s="57"/>
      <c r="AN33" s="57"/>
      <c r="AO33" s="1"/>
    </row>
    <row r="34" spans="1:41" ht="15">
      <c r="A34" s="1"/>
      <c r="B34" s="48" t="s">
        <v>88</v>
      </c>
      <c r="C34" s="49" t="s">
        <v>255</v>
      </c>
      <c r="D34" s="145" t="s">
        <v>255</v>
      </c>
      <c r="E34" s="58" t="s">
        <v>116</v>
      </c>
      <c r="F34" s="58" t="s">
        <v>116</v>
      </c>
      <c r="G34" s="58" t="s">
        <v>116</v>
      </c>
      <c r="H34" s="58" t="s">
        <v>116</v>
      </c>
      <c r="I34" s="58" t="s">
        <v>116</v>
      </c>
      <c r="J34" s="58" t="s">
        <v>116</v>
      </c>
      <c r="K34" s="58" t="s">
        <v>116</v>
      </c>
      <c r="L34" s="58" t="s">
        <v>116</v>
      </c>
      <c r="M34" s="58" t="s">
        <v>116</v>
      </c>
      <c r="N34" s="58" t="s">
        <v>116</v>
      </c>
      <c r="O34" s="59"/>
      <c r="P34" s="58" t="s">
        <v>116</v>
      </c>
      <c r="Q34" s="58" t="s">
        <v>116</v>
      </c>
      <c r="R34" s="58" t="s">
        <v>116</v>
      </c>
      <c r="S34" s="58" t="s">
        <v>116</v>
      </c>
      <c r="T34" s="58" t="s">
        <v>116</v>
      </c>
      <c r="U34" s="50"/>
      <c r="V34" s="143">
        <f>SUM($E34:$U35)</f>
        <v>0</v>
      </c>
      <c r="W34" s="60">
        <v>4</v>
      </c>
      <c r="X34" s="60">
        <v>10</v>
      </c>
      <c r="Y34" s="60">
        <v>16</v>
      </c>
      <c r="Z34" s="60">
        <v>22</v>
      </c>
      <c r="AA34" s="60">
        <v>32</v>
      </c>
      <c r="AB34" s="60">
        <v>42</v>
      </c>
      <c r="AC34" s="60">
        <v>55</v>
      </c>
      <c r="AD34" s="60">
        <v>68</v>
      </c>
      <c r="AE34" s="60">
        <v>82</v>
      </c>
      <c r="AF34" s="60">
        <v>100</v>
      </c>
      <c r="AG34" s="52">
        <v>110</v>
      </c>
      <c r="AH34" s="52">
        <v>120</v>
      </c>
      <c r="AI34" s="52">
        <v>130</v>
      </c>
      <c r="AJ34" s="52">
        <v>140</v>
      </c>
      <c r="AK34" s="52">
        <v>150</v>
      </c>
      <c r="AL34" s="52">
        <v>160</v>
      </c>
      <c r="AM34" s="52">
        <v>170</v>
      </c>
      <c r="AN34" s="53">
        <v>180</v>
      </c>
      <c r="AO34" s="1"/>
    </row>
    <row r="35" spans="1:41" ht="24.75" customHeight="1" thickBot="1">
      <c r="A35" s="1"/>
      <c r="B35" s="48" t="s">
        <v>88</v>
      </c>
      <c r="C35" s="49" t="s">
        <v>255</v>
      </c>
      <c r="D35" s="147"/>
      <c r="E35" s="55" t="s">
        <v>116</v>
      </c>
      <c r="F35" s="55" t="s">
        <v>116</v>
      </c>
      <c r="G35" s="55" t="s">
        <v>116</v>
      </c>
      <c r="H35" s="55" t="s">
        <v>116</v>
      </c>
      <c r="I35" s="55" t="s">
        <v>116</v>
      </c>
      <c r="J35" s="55" t="s">
        <v>116</v>
      </c>
      <c r="K35" s="55" t="s">
        <v>116</v>
      </c>
      <c r="L35" s="55" t="s">
        <v>116</v>
      </c>
      <c r="M35" s="55" t="s">
        <v>116</v>
      </c>
      <c r="N35" s="55" t="s">
        <v>116</v>
      </c>
      <c r="O35" s="54"/>
      <c r="P35" s="55" t="s">
        <v>116</v>
      </c>
      <c r="Q35" s="55" t="s">
        <v>116</v>
      </c>
      <c r="R35" s="55" t="s">
        <v>116</v>
      </c>
      <c r="S35" s="55" t="s">
        <v>116</v>
      </c>
      <c r="T35" s="55" t="s">
        <v>116</v>
      </c>
      <c r="U35" s="54"/>
      <c r="V35" s="144"/>
      <c r="W35" s="56" t="s">
        <v>256</v>
      </c>
      <c r="X35" s="56" t="s">
        <v>257</v>
      </c>
      <c r="Y35" s="56" t="s">
        <v>258</v>
      </c>
      <c r="Z35" s="56" t="s">
        <v>259</v>
      </c>
      <c r="AA35" s="56" t="s">
        <v>260</v>
      </c>
      <c r="AB35" s="56" t="s">
        <v>194</v>
      </c>
      <c r="AC35" s="56" t="s">
        <v>261</v>
      </c>
      <c r="AD35" s="56" t="s">
        <v>258</v>
      </c>
      <c r="AE35" s="56" t="s">
        <v>262</v>
      </c>
      <c r="AF35" s="56" t="s">
        <v>263</v>
      </c>
      <c r="AG35" s="56" t="s">
        <v>264</v>
      </c>
      <c r="AH35" s="56" t="s">
        <v>265</v>
      </c>
      <c r="AI35" s="56" t="s">
        <v>266</v>
      </c>
      <c r="AJ35" s="56" t="s">
        <v>267</v>
      </c>
      <c r="AK35" s="56" t="s">
        <v>268</v>
      </c>
      <c r="AL35" s="57"/>
      <c r="AM35" s="57"/>
      <c r="AN35" s="57"/>
      <c r="AO35" s="1"/>
    </row>
    <row r="36" spans="1:41" ht="15">
      <c r="A36" s="1"/>
      <c r="B36" s="48" t="s">
        <v>269</v>
      </c>
      <c r="C36" s="49" t="s">
        <v>270</v>
      </c>
      <c r="D36" s="145" t="s">
        <v>271</v>
      </c>
      <c r="E36" s="58" t="s">
        <v>116</v>
      </c>
      <c r="F36" s="58" t="s">
        <v>116</v>
      </c>
      <c r="G36" s="58" t="s">
        <v>116</v>
      </c>
      <c r="H36" s="58" t="s">
        <v>116</v>
      </c>
      <c r="I36" s="58" t="s">
        <v>116</v>
      </c>
      <c r="J36" s="58" t="s">
        <v>116</v>
      </c>
      <c r="K36" s="58" t="s">
        <v>116</v>
      </c>
      <c r="L36" s="58" t="s">
        <v>116</v>
      </c>
      <c r="M36" s="58" t="s">
        <v>116</v>
      </c>
      <c r="N36" s="58" t="s">
        <v>116</v>
      </c>
      <c r="O36" s="58" t="s">
        <v>116</v>
      </c>
      <c r="P36" s="59"/>
      <c r="Q36" s="58" t="s">
        <v>116</v>
      </c>
      <c r="R36" s="58" t="s">
        <v>116</v>
      </c>
      <c r="S36" s="58" t="s">
        <v>116</v>
      </c>
      <c r="T36" s="58" t="s">
        <v>116</v>
      </c>
      <c r="U36" s="50"/>
      <c r="V36" s="143">
        <f>SUM($E36:$U37)</f>
        <v>0</v>
      </c>
      <c r="W36" s="60">
        <v>4</v>
      </c>
      <c r="X36" s="60">
        <v>10</v>
      </c>
      <c r="Y36" s="60">
        <v>16</v>
      </c>
      <c r="Z36" s="60">
        <v>22</v>
      </c>
      <c r="AA36" s="60">
        <v>32</v>
      </c>
      <c r="AB36" s="60">
        <v>42</v>
      </c>
      <c r="AC36" s="60">
        <v>55</v>
      </c>
      <c r="AD36" s="60">
        <v>68</v>
      </c>
      <c r="AE36" s="60">
        <v>82</v>
      </c>
      <c r="AF36" s="60">
        <v>100</v>
      </c>
      <c r="AG36" s="52">
        <v>110</v>
      </c>
      <c r="AH36" s="52">
        <v>120</v>
      </c>
      <c r="AI36" s="52">
        <v>130</v>
      </c>
      <c r="AJ36" s="52">
        <v>140</v>
      </c>
      <c r="AK36" s="52">
        <v>150</v>
      </c>
      <c r="AL36" s="52">
        <v>160</v>
      </c>
      <c r="AM36" s="52">
        <v>170</v>
      </c>
      <c r="AN36" s="53">
        <v>180</v>
      </c>
      <c r="AO36" s="1"/>
    </row>
    <row r="37" spans="1:41" ht="23.25" thickBot="1">
      <c r="A37" s="1"/>
      <c r="B37" s="48" t="s">
        <v>269</v>
      </c>
      <c r="C37" s="49" t="s">
        <v>270</v>
      </c>
      <c r="D37" s="147"/>
      <c r="E37" s="55" t="s">
        <v>116</v>
      </c>
      <c r="F37" s="55" t="s">
        <v>116</v>
      </c>
      <c r="G37" s="55" t="s">
        <v>116</v>
      </c>
      <c r="H37" s="55" t="s">
        <v>116</v>
      </c>
      <c r="I37" s="55" t="s">
        <v>116</v>
      </c>
      <c r="J37" s="55" t="s">
        <v>116</v>
      </c>
      <c r="K37" s="55" t="s">
        <v>116</v>
      </c>
      <c r="L37" s="55" t="s">
        <v>116</v>
      </c>
      <c r="M37" s="55" t="s">
        <v>116</v>
      </c>
      <c r="N37" s="55" t="s">
        <v>116</v>
      </c>
      <c r="O37" s="55" t="s">
        <v>116</v>
      </c>
      <c r="P37" s="54"/>
      <c r="Q37" s="55" t="s">
        <v>116</v>
      </c>
      <c r="R37" s="55" t="s">
        <v>116</v>
      </c>
      <c r="S37" s="55" t="s">
        <v>116</v>
      </c>
      <c r="T37" s="55" t="s">
        <v>116</v>
      </c>
      <c r="U37" s="54"/>
      <c r="V37" s="144"/>
      <c r="W37" s="56" t="s">
        <v>272</v>
      </c>
      <c r="X37" s="56" t="s">
        <v>273</v>
      </c>
      <c r="Y37" s="56" t="s">
        <v>274</v>
      </c>
      <c r="Z37" s="56" t="s">
        <v>275</v>
      </c>
      <c r="AA37" s="56" t="s">
        <v>276</v>
      </c>
      <c r="AB37" s="56" t="s">
        <v>192</v>
      </c>
      <c r="AC37" s="63" t="s">
        <v>277</v>
      </c>
      <c r="AD37" s="56" t="s">
        <v>278</v>
      </c>
      <c r="AE37" s="56" t="s">
        <v>279</v>
      </c>
      <c r="AF37" s="63" t="s">
        <v>280</v>
      </c>
      <c r="AG37" s="56" t="s">
        <v>281</v>
      </c>
      <c r="AH37" s="56" t="s">
        <v>282</v>
      </c>
      <c r="AI37" s="56" t="s">
        <v>283</v>
      </c>
      <c r="AJ37" s="56" t="s">
        <v>284</v>
      </c>
      <c r="AK37" s="56" t="s">
        <v>285</v>
      </c>
      <c r="AL37" s="57"/>
      <c r="AM37" s="57"/>
      <c r="AN37" s="57"/>
      <c r="AO37" s="1"/>
    </row>
    <row r="38" spans="1:41" ht="15">
      <c r="A38" s="1"/>
      <c r="B38" s="48" t="s">
        <v>286</v>
      </c>
      <c r="C38" s="49" t="s">
        <v>287</v>
      </c>
      <c r="D38" s="145" t="s">
        <v>287</v>
      </c>
      <c r="E38" s="58" t="s">
        <v>116</v>
      </c>
      <c r="F38" s="58" t="s">
        <v>116</v>
      </c>
      <c r="G38" s="58" t="s">
        <v>116</v>
      </c>
      <c r="H38" s="58" t="s">
        <v>116</v>
      </c>
      <c r="I38" s="58" t="s">
        <v>116</v>
      </c>
      <c r="J38" s="58" t="s">
        <v>116</v>
      </c>
      <c r="K38" s="58" t="s">
        <v>116</v>
      </c>
      <c r="L38" s="58" t="s">
        <v>116</v>
      </c>
      <c r="M38" s="58" t="s">
        <v>116</v>
      </c>
      <c r="N38" s="58" t="s">
        <v>116</v>
      </c>
      <c r="O38" s="58" t="s">
        <v>116</v>
      </c>
      <c r="P38" s="58" t="s">
        <v>116</v>
      </c>
      <c r="Q38" s="59"/>
      <c r="R38" s="58" t="s">
        <v>116</v>
      </c>
      <c r="S38" s="58" t="s">
        <v>116</v>
      </c>
      <c r="T38" s="58" t="s">
        <v>116</v>
      </c>
      <c r="U38" s="50"/>
      <c r="V38" s="143">
        <f>SUM($E38:$U39)</f>
        <v>0</v>
      </c>
      <c r="W38" s="60">
        <v>2</v>
      </c>
      <c r="X38" s="60">
        <v>12</v>
      </c>
      <c r="Y38" s="60">
        <v>26</v>
      </c>
      <c r="Z38" s="60">
        <v>40</v>
      </c>
      <c r="AA38" s="60">
        <v>48</v>
      </c>
      <c r="AB38" s="60">
        <v>56</v>
      </c>
      <c r="AC38" s="60">
        <v>70</v>
      </c>
      <c r="AD38" s="60">
        <v>80</v>
      </c>
      <c r="AE38" s="60">
        <v>90</v>
      </c>
      <c r="AF38" s="60">
        <v>100</v>
      </c>
      <c r="AG38" s="52">
        <v>110</v>
      </c>
      <c r="AH38" s="52">
        <v>120</v>
      </c>
      <c r="AI38" s="52">
        <v>130</v>
      </c>
      <c r="AJ38" s="52">
        <v>140</v>
      </c>
      <c r="AK38" s="52">
        <v>150</v>
      </c>
      <c r="AL38" s="52">
        <v>160</v>
      </c>
      <c r="AM38" s="52">
        <v>170</v>
      </c>
      <c r="AN38" s="53">
        <v>180</v>
      </c>
      <c r="AO38" s="1"/>
    </row>
    <row r="39" spans="1:41" ht="23.25" thickBot="1">
      <c r="A39" s="1"/>
      <c r="B39" s="48" t="s">
        <v>286</v>
      </c>
      <c r="C39" s="49" t="s">
        <v>287</v>
      </c>
      <c r="D39" s="147"/>
      <c r="E39" s="55" t="s">
        <v>116</v>
      </c>
      <c r="F39" s="55" t="s">
        <v>116</v>
      </c>
      <c r="G39" s="55" t="s">
        <v>116</v>
      </c>
      <c r="H39" s="55" t="s">
        <v>116</v>
      </c>
      <c r="I39" s="55" t="s">
        <v>116</v>
      </c>
      <c r="J39" s="55" t="s">
        <v>116</v>
      </c>
      <c r="K39" s="55" t="s">
        <v>116</v>
      </c>
      <c r="L39" s="55" t="s">
        <v>116</v>
      </c>
      <c r="M39" s="55" t="s">
        <v>116</v>
      </c>
      <c r="N39" s="55" t="s">
        <v>116</v>
      </c>
      <c r="O39" s="55" t="s">
        <v>116</v>
      </c>
      <c r="P39" s="55" t="s">
        <v>116</v>
      </c>
      <c r="Q39" s="54"/>
      <c r="R39" s="55" t="s">
        <v>116</v>
      </c>
      <c r="S39" s="55" t="s">
        <v>116</v>
      </c>
      <c r="T39" s="55" t="s">
        <v>116</v>
      </c>
      <c r="U39" s="54"/>
      <c r="V39" s="144"/>
      <c r="W39" s="63" t="s">
        <v>288</v>
      </c>
      <c r="X39" s="56" t="s">
        <v>289</v>
      </c>
      <c r="Y39" s="56" t="s">
        <v>234</v>
      </c>
      <c r="Z39" s="57" t="s">
        <v>290</v>
      </c>
      <c r="AA39" s="56" t="s">
        <v>291</v>
      </c>
      <c r="AB39" s="56" t="s">
        <v>292</v>
      </c>
      <c r="AC39" s="56" t="s">
        <v>293</v>
      </c>
      <c r="AD39" s="56" t="s">
        <v>294</v>
      </c>
      <c r="AE39" s="56" t="s">
        <v>260</v>
      </c>
      <c r="AF39" s="56" t="s">
        <v>295</v>
      </c>
      <c r="AG39" s="57" t="s">
        <v>296</v>
      </c>
      <c r="AH39" s="57" t="s">
        <v>297</v>
      </c>
      <c r="AI39" s="57" t="s">
        <v>298</v>
      </c>
      <c r="AJ39" s="57" t="s">
        <v>299</v>
      </c>
      <c r="AK39" s="57" t="s">
        <v>300</v>
      </c>
      <c r="AL39" s="57"/>
      <c r="AM39" s="57"/>
      <c r="AN39" s="57"/>
      <c r="AO39" s="1"/>
    </row>
    <row r="40" spans="1:41" ht="15">
      <c r="A40" s="1"/>
      <c r="B40" s="48" t="s">
        <v>301</v>
      </c>
      <c r="C40" s="49" t="s">
        <v>302</v>
      </c>
      <c r="D40" s="145" t="s">
        <v>302</v>
      </c>
      <c r="E40" s="58" t="s">
        <v>116</v>
      </c>
      <c r="F40" s="58" t="s">
        <v>116</v>
      </c>
      <c r="G40" s="58" t="s">
        <v>116</v>
      </c>
      <c r="H40" s="58" t="s">
        <v>116</v>
      </c>
      <c r="I40" s="58" t="s">
        <v>116</v>
      </c>
      <c r="J40" s="58" t="s">
        <v>116</v>
      </c>
      <c r="K40" s="58" t="s">
        <v>116</v>
      </c>
      <c r="L40" s="58" t="s">
        <v>116</v>
      </c>
      <c r="M40" s="58" t="s">
        <v>116</v>
      </c>
      <c r="N40" s="58" t="s">
        <v>116</v>
      </c>
      <c r="O40" s="58" t="s">
        <v>116</v>
      </c>
      <c r="P40" s="58" t="s">
        <v>116</v>
      </c>
      <c r="Q40" s="58" t="s">
        <v>116</v>
      </c>
      <c r="R40" s="59"/>
      <c r="S40" s="58" t="s">
        <v>116</v>
      </c>
      <c r="T40" s="58" t="s">
        <v>116</v>
      </c>
      <c r="U40" s="50"/>
      <c r="V40" s="143">
        <f>SUM($E40:$U41)</f>
        <v>0</v>
      </c>
      <c r="W40" s="60">
        <v>8</v>
      </c>
      <c r="X40" s="60">
        <v>16</v>
      </c>
      <c r="Y40" s="60">
        <v>28</v>
      </c>
      <c r="Z40" s="60">
        <v>40</v>
      </c>
      <c r="AA40" s="60">
        <v>48</v>
      </c>
      <c r="AB40" s="60">
        <v>56</v>
      </c>
      <c r="AC40" s="60">
        <v>70</v>
      </c>
      <c r="AD40" s="60">
        <v>80</v>
      </c>
      <c r="AE40" s="60">
        <v>90</v>
      </c>
      <c r="AF40" s="60">
        <v>100</v>
      </c>
      <c r="AG40" s="52">
        <v>110</v>
      </c>
      <c r="AH40" s="52">
        <v>120</v>
      </c>
      <c r="AI40" s="52">
        <v>130</v>
      </c>
      <c r="AJ40" s="52">
        <v>140</v>
      </c>
      <c r="AK40" s="52">
        <v>150</v>
      </c>
      <c r="AL40" s="52">
        <v>160</v>
      </c>
      <c r="AM40" s="52">
        <v>170</v>
      </c>
      <c r="AN40" s="53">
        <v>180</v>
      </c>
      <c r="AO40" s="1"/>
    </row>
    <row r="41" spans="1:41" ht="23.25" thickBot="1">
      <c r="A41" s="1"/>
      <c r="B41" s="48" t="s">
        <v>301</v>
      </c>
      <c r="C41" s="49" t="s">
        <v>302</v>
      </c>
      <c r="D41" s="147"/>
      <c r="E41" s="55" t="s">
        <v>116</v>
      </c>
      <c r="F41" s="55" t="s">
        <v>116</v>
      </c>
      <c r="G41" s="55" t="s">
        <v>116</v>
      </c>
      <c r="H41" s="55" t="s">
        <v>116</v>
      </c>
      <c r="I41" s="55" t="s">
        <v>116</v>
      </c>
      <c r="J41" s="55" t="s">
        <v>116</v>
      </c>
      <c r="K41" s="55" t="s">
        <v>116</v>
      </c>
      <c r="L41" s="55" t="s">
        <v>116</v>
      </c>
      <c r="M41" s="55" t="s">
        <v>116</v>
      </c>
      <c r="N41" s="55" t="s">
        <v>116</v>
      </c>
      <c r="O41" s="55" t="s">
        <v>116</v>
      </c>
      <c r="P41" s="55" t="s">
        <v>116</v>
      </c>
      <c r="Q41" s="55" t="s">
        <v>116</v>
      </c>
      <c r="R41" s="54"/>
      <c r="S41" s="55" t="s">
        <v>116</v>
      </c>
      <c r="T41" s="55" t="s">
        <v>116</v>
      </c>
      <c r="U41" s="54"/>
      <c r="V41" s="144"/>
      <c r="W41" s="63" t="s">
        <v>288</v>
      </c>
      <c r="X41" s="56" t="s">
        <v>303</v>
      </c>
      <c r="Y41" s="56" t="s">
        <v>304</v>
      </c>
      <c r="Z41" s="57" t="s">
        <v>305</v>
      </c>
      <c r="AA41" s="56" t="s">
        <v>306</v>
      </c>
      <c r="AB41" s="56" t="s">
        <v>307</v>
      </c>
      <c r="AC41" s="56" t="s">
        <v>308</v>
      </c>
      <c r="AD41" s="56" t="s">
        <v>309</v>
      </c>
      <c r="AE41" s="56" t="s">
        <v>310</v>
      </c>
      <c r="AF41" s="56" t="s">
        <v>311</v>
      </c>
      <c r="AG41" s="57" t="s">
        <v>296</v>
      </c>
      <c r="AH41" s="57" t="s">
        <v>312</v>
      </c>
      <c r="AI41" s="57" t="s">
        <v>313</v>
      </c>
      <c r="AJ41" s="57" t="s">
        <v>314</v>
      </c>
      <c r="AK41" s="57" t="s">
        <v>315</v>
      </c>
      <c r="AL41" s="57"/>
      <c r="AM41" s="57"/>
      <c r="AN41" s="57"/>
      <c r="AO41" s="1"/>
    </row>
    <row r="42" spans="1:41" ht="15">
      <c r="A42" s="1"/>
      <c r="B42" s="48" t="s">
        <v>316</v>
      </c>
      <c r="C42" s="49" t="s">
        <v>317</v>
      </c>
      <c r="D42" s="145" t="s">
        <v>317</v>
      </c>
      <c r="E42" s="58" t="s">
        <v>116</v>
      </c>
      <c r="F42" s="58" t="s">
        <v>116</v>
      </c>
      <c r="G42" s="58" t="s">
        <v>116</v>
      </c>
      <c r="H42" s="58" t="s">
        <v>116</v>
      </c>
      <c r="I42" s="58" t="s">
        <v>116</v>
      </c>
      <c r="J42" s="58" t="s">
        <v>116</v>
      </c>
      <c r="K42" s="58" t="s">
        <v>116</v>
      </c>
      <c r="L42" s="58" t="s">
        <v>116</v>
      </c>
      <c r="M42" s="58" t="s">
        <v>116</v>
      </c>
      <c r="N42" s="58" t="s">
        <v>116</v>
      </c>
      <c r="O42" s="58" t="s">
        <v>116</v>
      </c>
      <c r="P42" s="58" t="s">
        <v>116</v>
      </c>
      <c r="Q42" s="58" t="s">
        <v>116</v>
      </c>
      <c r="R42" s="58" t="s">
        <v>116</v>
      </c>
      <c r="S42" s="59"/>
      <c r="T42" s="58" t="s">
        <v>116</v>
      </c>
      <c r="U42" s="50"/>
      <c r="V42" s="143">
        <f>SUM($E42:$U43)</f>
        <v>0</v>
      </c>
      <c r="W42" s="60">
        <v>8</v>
      </c>
      <c r="X42" s="60">
        <v>16</v>
      </c>
      <c r="Y42" s="60">
        <v>26</v>
      </c>
      <c r="Z42" s="60">
        <v>40</v>
      </c>
      <c r="AA42" s="60">
        <v>48</v>
      </c>
      <c r="AB42" s="60">
        <v>56</v>
      </c>
      <c r="AC42" s="60">
        <v>70</v>
      </c>
      <c r="AD42" s="60">
        <v>80</v>
      </c>
      <c r="AE42" s="60">
        <v>90</v>
      </c>
      <c r="AF42" s="60">
        <v>100</v>
      </c>
      <c r="AG42" s="52">
        <v>110</v>
      </c>
      <c r="AH42" s="52">
        <v>120</v>
      </c>
      <c r="AI42" s="52">
        <v>130</v>
      </c>
      <c r="AJ42" s="52">
        <v>140</v>
      </c>
      <c r="AK42" s="52">
        <v>150</v>
      </c>
      <c r="AL42" s="52">
        <v>160</v>
      </c>
      <c r="AM42" s="52">
        <v>170</v>
      </c>
      <c r="AN42" s="53">
        <v>180</v>
      </c>
      <c r="AO42" s="1"/>
    </row>
    <row r="43" spans="1:41" ht="23.25" thickBot="1">
      <c r="A43" s="1"/>
      <c r="B43" s="48" t="s">
        <v>316</v>
      </c>
      <c r="C43" s="49" t="s">
        <v>317</v>
      </c>
      <c r="D43" s="147"/>
      <c r="E43" s="55" t="s">
        <v>116</v>
      </c>
      <c r="F43" s="55" t="s">
        <v>116</v>
      </c>
      <c r="G43" s="55" t="s">
        <v>116</v>
      </c>
      <c r="H43" s="55" t="s">
        <v>116</v>
      </c>
      <c r="I43" s="55" t="s">
        <v>116</v>
      </c>
      <c r="J43" s="55" t="s">
        <v>116</v>
      </c>
      <c r="K43" s="55" t="s">
        <v>116</v>
      </c>
      <c r="L43" s="55" t="s">
        <v>116</v>
      </c>
      <c r="M43" s="55" t="s">
        <v>116</v>
      </c>
      <c r="N43" s="55" t="s">
        <v>116</v>
      </c>
      <c r="O43" s="55" t="s">
        <v>116</v>
      </c>
      <c r="P43" s="55" t="s">
        <v>116</v>
      </c>
      <c r="Q43" s="55" t="s">
        <v>116</v>
      </c>
      <c r="R43" s="55" t="s">
        <v>116</v>
      </c>
      <c r="S43" s="54"/>
      <c r="T43" s="55" t="s">
        <v>116</v>
      </c>
      <c r="U43" s="54"/>
      <c r="V43" s="144"/>
      <c r="W43" s="56" t="s">
        <v>318</v>
      </c>
      <c r="X43" s="56" t="s">
        <v>319</v>
      </c>
      <c r="Y43" s="56" t="s">
        <v>320</v>
      </c>
      <c r="Z43" s="57" t="s">
        <v>321</v>
      </c>
      <c r="AA43" s="56" t="s">
        <v>322</v>
      </c>
      <c r="AB43" s="56" t="s">
        <v>323</v>
      </c>
      <c r="AC43" s="56" t="s">
        <v>291</v>
      </c>
      <c r="AD43" s="56" t="s">
        <v>324</v>
      </c>
      <c r="AE43" s="56" t="s">
        <v>325</v>
      </c>
      <c r="AF43" s="56" t="s">
        <v>326</v>
      </c>
      <c r="AG43" s="63" t="s">
        <v>327</v>
      </c>
      <c r="AH43" s="57" t="s">
        <v>328</v>
      </c>
      <c r="AI43" s="57" t="s">
        <v>329</v>
      </c>
      <c r="AJ43" s="63" t="s">
        <v>330</v>
      </c>
      <c r="AK43" s="57" t="s">
        <v>331</v>
      </c>
      <c r="AL43" s="63"/>
      <c r="AM43" s="57"/>
      <c r="AN43" s="57"/>
      <c r="AO43" s="1"/>
    </row>
    <row r="44" spans="1:41" ht="15">
      <c r="A44" s="1"/>
      <c r="B44" s="48" t="s">
        <v>316</v>
      </c>
      <c r="C44" s="49" t="s">
        <v>332</v>
      </c>
      <c r="D44" s="145" t="s">
        <v>332</v>
      </c>
      <c r="E44" s="58" t="s">
        <v>116</v>
      </c>
      <c r="F44" s="58" t="s">
        <v>116</v>
      </c>
      <c r="G44" s="58" t="s">
        <v>116</v>
      </c>
      <c r="H44" s="58" t="s">
        <v>116</v>
      </c>
      <c r="I44" s="58" t="s">
        <v>116</v>
      </c>
      <c r="J44" s="58" t="s">
        <v>116</v>
      </c>
      <c r="K44" s="58" t="s">
        <v>116</v>
      </c>
      <c r="L44" s="58" t="s">
        <v>116</v>
      </c>
      <c r="M44" s="58" t="s">
        <v>116</v>
      </c>
      <c r="N44" s="58" t="s">
        <v>116</v>
      </c>
      <c r="O44" s="58" t="s">
        <v>116</v>
      </c>
      <c r="P44" s="58" t="s">
        <v>116</v>
      </c>
      <c r="Q44" s="58" t="s">
        <v>116</v>
      </c>
      <c r="R44" s="58" t="s">
        <v>116</v>
      </c>
      <c r="S44" s="59"/>
      <c r="T44" s="58" t="s">
        <v>116</v>
      </c>
      <c r="U44" s="50"/>
      <c r="V44" s="143">
        <f>SUM($E44:$U45)</f>
        <v>0</v>
      </c>
      <c r="W44" s="60">
        <v>8</v>
      </c>
      <c r="X44" s="60">
        <v>16</v>
      </c>
      <c r="Y44" s="60">
        <v>26</v>
      </c>
      <c r="Z44" s="60">
        <v>40</v>
      </c>
      <c r="AA44" s="60">
        <v>48</v>
      </c>
      <c r="AB44" s="60">
        <v>56</v>
      </c>
      <c r="AC44" s="60">
        <v>70</v>
      </c>
      <c r="AD44" s="60">
        <v>80</v>
      </c>
      <c r="AE44" s="60">
        <v>90</v>
      </c>
      <c r="AF44" s="60">
        <v>100</v>
      </c>
      <c r="AG44" s="52">
        <v>110</v>
      </c>
      <c r="AH44" s="52">
        <v>120</v>
      </c>
      <c r="AI44" s="52">
        <v>130</v>
      </c>
      <c r="AJ44" s="52">
        <v>140</v>
      </c>
      <c r="AK44" s="52">
        <v>150</v>
      </c>
      <c r="AL44" s="52">
        <v>160</v>
      </c>
      <c r="AM44" s="52">
        <v>170</v>
      </c>
      <c r="AN44" s="53">
        <v>180</v>
      </c>
      <c r="AO44" s="1"/>
    </row>
    <row r="45" spans="1:41" ht="23.25" thickBot="1">
      <c r="A45" s="1"/>
      <c r="B45" s="48" t="s">
        <v>316</v>
      </c>
      <c r="C45" s="49" t="s">
        <v>332</v>
      </c>
      <c r="D45" s="147"/>
      <c r="E45" s="55" t="s">
        <v>116</v>
      </c>
      <c r="F45" s="55" t="s">
        <v>116</v>
      </c>
      <c r="G45" s="55" t="s">
        <v>116</v>
      </c>
      <c r="H45" s="55" t="s">
        <v>116</v>
      </c>
      <c r="I45" s="55" t="s">
        <v>116</v>
      </c>
      <c r="J45" s="55" t="s">
        <v>116</v>
      </c>
      <c r="K45" s="55" t="s">
        <v>116</v>
      </c>
      <c r="L45" s="55" t="s">
        <v>116</v>
      </c>
      <c r="M45" s="55" t="s">
        <v>116</v>
      </c>
      <c r="N45" s="55" t="s">
        <v>116</v>
      </c>
      <c r="O45" s="55" t="s">
        <v>116</v>
      </c>
      <c r="P45" s="55" t="s">
        <v>116</v>
      </c>
      <c r="Q45" s="55" t="s">
        <v>116</v>
      </c>
      <c r="R45" s="55" t="s">
        <v>116</v>
      </c>
      <c r="S45" s="54"/>
      <c r="T45" s="55" t="s">
        <v>116</v>
      </c>
      <c r="U45" s="54"/>
      <c r="V45" s="144"/>
      <c r="W45" s="56" t="s">
        <v>333</v>
      </c>
      <c r="X45" s="56" t="s">
        <v>334</v>
      </c>
      <c r="Y45" s="56" t="s">
        <v>322</v>
      </c>
      <c r="Z45" s="57" t="s">
        <v>335</v>
      </c>
      <c r="AA45" s="56" t="s">
        <v>204</v>
      </c>
      <c r="AB45" s="56" t="s">
        <v>336</v>
      </c>
      <c r="AC45" s="56" t="s">
        <v>260</v>
      </c>
      <c r="AD45" s="57" t="s">
        <v>337</v>
      </c>
      <c r="AE45" s="57" t="s">
        <v>338</v>
      </c>
      <c r="AF45" s="57" t="s">
        <v>339</v>
      </c>
      <c r="AG45" s="63" t="s">
        <v>327</v>
      </c>
      <c r="AH45" s="57" t="s">
        <v>328</v>
      </c>
      <c r="AI45" s="57" t="s">
        <v>340</v>
      </c>
      <c r="AJ45" s="63" t="s">
        <v>330</v>
      </c>
      <c r="AK45" s="57" t="s">
        <v>341</v>
      </c>
      <c r="AL45" s="63"/>
      <c r="AM45" s="57"/>
      <c r="AN45" s="57"/>
      <c r="AO45" s="1"/>
    </row>
    <row r="46" spans="1:41" ht="15">
      <c r="A46" s="1"/>
      <c r="B46" s="48" t="s">
        <v>566</v>
      </c>
      <c r="C46" s="49" t="s">
        <v>565</v>
      </c>
      <c r="D46" s="145" t="s">
        <v>565</v>
      </c>
      <c r="E46" s="58" t="s">
        <v>116</v>
      </c>
      <c r="F46" s="58" t="s">
        <v>116</v>
      </c>
      <c r="G46" s="58" t="s">
        <v>116</v>
      </c>
      <c r="H46" s="58" t="s">
        <v>116</v>
      </c>
      <c r="I46" s="58" t="s">
        <v>116</v>
      </c>
      <c r="J46" s="58" t="s">
        <v>116</v>
      </c>
      <c r="K46" s="58" t="s">
        <v>116</v>
      </c>
      <c r="L46" s="58" t="s">
        <v>116</v>
      </c>
      <c r="M46" s="58" t="s">
        <v>116</v>
      </c>
      <c r="N46" s="58" t="s">
        <v>116</v>
      </c>
      <c r="O46" s="58" t="s">
        <v>116</v>
      </c>
      <c r="P46" s="58" t="s">
        <v>116</v>
      </c>
      <c r="Q46" s="58" t="s">
        <v>116</v>
      </c>
      <c r="R46" s="58" t="s">
        <v>116</v>
      </c>
      <c r="S46" s="58" t="s">
        <v>116</v>
      </c>
      <c r="T46" s="59"/>
      <c r="U46" s="50"/>
      <c r="V46" s="143">
        <f>SUM($E46:$U47)</f>
        <v>0</v>
      </c>
      <c r="W46" s="60">
        <v>8</v>
      </c>
      <c r="X46" s="60">
        <v>16</v>
      </c>
      <c r="Y46" s="60">
        <v>28</v>
      </c>
      <c r="Z46" s="60">
        <v>40</v>
      </c>
      <c r="AA46" s="60">
        <v>48</v>
      </c>
      <c r="AB46" s="60">
        <v>56</v>
      </c>
      <c r="AC46" s="60">
        <v>70</v>
      </c>
      <c r="AD46" s="60">
        <v>80</v>
      </c>
      <c r="AE46" s="60">
        <v>90</v>
      </c>
      <c r="AF46" s="60">
        <v>100</v>
      </c>
      <c r="AG46" s="52">
        <v>110</v>
      </c>
      <c r="AH46" s="52">
        <v>120</v>
      </c>
      <c r="AI46" s="52">
        <v>130</v>
      </c>
      <c r="AJ46" s="52">
        <v>140</v>
      </c>
      <c r="AK46" s="52">
        <v>150</v>
      </c>
      <c r="AL46" s="52">
        <v>160</v>
      </c>
      <c r="AM46" s="52">
        <v>170</v>
      </c>
      <c r="AN46" s="53">
        <v>180</v>
      </c>
      <c r="AO46" s="1"/>
    </row>
    <row r="47" spans="1:41" ht="24" customHeight="1" thickBot="1">
      <c r="A47" s="1"/>
      <c r="B47" s="48" t="s">
        <v>566</v>
      </c>
      <c r="C47" s="49" t="s">
        <v>565</v>
      </c>
      <c r="D47" s="147"/>
      <c r="E47" s="55" t="s">
        <v>116</v>
      </c>
      <c r="F47" s="55" t="s">
        <v>116</v>
      </c>
      <c r="G47" s="55" t="s">
        <v>116</v>
      </c>
      <c r="H47" s="55" t="s">
        <v>116</v>
      </c>
      <c r="I47" s="55" t="s">
        <v>116</v>
      </c>
      <c r="J47" s="55" t="s">
        <v>116</v>
      </c>
      <c r="K47" s="55" t="s">
        <v>116</v>
      </c>
      <c r="L47" s="55" t="s">
        <v>116</v>
      </c>
      <c r="M47" s="55" t="s">
        <v>116</v>
      </c>
      <c r="N47" s="55" t="s">
        <v>116</v>
      </c>
      <c r="O47" s="55" t="s">
        <v>116</v>
      </c>
      <c r="P47" s="55" t="s">
        <v>116</v>
      </c>
      <c r="Q47" s="55" t="s">
        <v>116</v>
      </c>
      <c r="R47" s="55" t="s">
        <v>116</v>
      </c>
      <c r="S47" s="55" t="s">
        <v>116</v>
      </c>
      <c r="T47" s="54"/>
      <c r="U47" s="54"/>
      <c r="V47" s="144"/>
      <c r="W47" s="56" t="s">
        <v>567</v>
      </c>
      <c r="X47" s="63" t="s">
        <v>568</v>
      </c>
      <c r="Y47" s="56" t="s">
        <v>574</v>
      </c>
      <c r="Z47" s="57" t="s">
        <v>569</v>
      </c>
      <c r="AA47" s="63" t="s">
        <v>570</v>
      </c>
      <c r="AB47" s="63" t="s">
        <v>571</v>
      </c>
      <c r="AC47" s="63" t="s">
        <v>572</v>
      </c>
      <c r="AD47" s="63" t="s">
        <v>570</v>
      </c>
      <c r="AE47" s="56" t="s">
        <v>573</v>
      </c>
      <c r="AF47" s="63" t="s">
        <v>570</v>
      </c>
      <c r="AG47" s="63" t="s">
        <v>575</v>
      </c>
      <c r="AH47" s="56" t="s">
        <v>576</v>
      </c>
      <c r="AI47" s="63" t="s">
        <v>577</v>
      </c>
      <c r="AJ47" s="63" t="s">
        <v>578</v>
      </c>
      <c r="AK47" s="57" t="s">
        <v>579</v>
      </c>
      <c r="AL47" s="63"/>
      <c r="AM47" s="57"/>
      <c r="AN47" s="57"/>
      <c r="AO47" s="1"/>
    </row>
    <row r="48" spans="1:41" ht="15">
      <c r="A48" s="1"/>
      <c r="B48" s="48" t="s">
        <v>342</v>
      </c>
      <c r="C48" s="49" t="s">
        <v>343</v>
      </c>
      <c r="D48" s="145" t="s">
        <v>344</v>
      </c>
      <c r="E48" s="59"/>
      <c r="F48" s="58" t="s">
        <v>116</v>
      </c>
      <c r="G48" s="58" t="s">
        <v>116</v>
      </c>
      <c r="H48" s="58" t="s">
        <v>116</v>
      </c>
      <c r="I48" s="58" t="s">
        <v>116</v>
      </c>
      <c r="J48" s="58" t="s">
        <v>116</v>
      </c>
      <c r="K48" s="59"/>
      <c r="L48" s="58" t="s">
        <v>116</v>
      </c>
      <c r="M48" s="59"/>
      <c r="N48" s="58" t="s">
        <v>116</v>
      </c>
      <c r="O48" s="58" t="s">
        <v>116</v>
      </c>
      <c r="P48" s="58" t="s">
        <v>116</v>
      </c>
      <c r="Q48" s="58" t="s">
        <v>116</v>
      </c>
      <c r="R48" s="58" t="s">
        <v>116</v>
      </c>
      <c r="S48" s="58" t="s">
        <v>116</v>
      </c>
      <c r="T48" s="59"/>
      <c r="U48" s="50"/>
      <c r="V48" s="143">
        <f>SUM($E48:$U49)</f>
        <v>0</v>
      </c>
      <c r="W48" s="60">
        <v>3</v>
      </c>
      <c r="X48" s="60">
        <v>7</v>
      </c>
      <c r="Y48" s="60">
        <v>13</v>
      </c>
      <c r="Z48" s="60">
        <v>22</v>
      </c>
      <c r="AA48" s="60">
        <v>35</v>
      </c>
      <c r="AB48" s="60">
        <v>42</v>
      </c>
      <c r="AC48" s="60">
        <v>58</v>
      </c>
      <c r="AD48" s="60">
        <v>76</v>
      </c>
      <c r="AE48" s="60">
        <v>88</v>
      </c>
      <c r="AF48" s="60">
        <v>100</v>
      </c>
      <c r="AG48" s="52">
        <v>110</v>
      </c>
      <c r="AH48" s="52">
        <v>120</v>
      </c>
      <c r="AI48" s="52">
        <v>130</v>
      </c>
      <c r="AJ48" s="52">
        <v>140</v>
      </c>
      <c r="AK48" s="52">
        <v>150</v>
      </c>
      <c r="AL48" s="52">
        <v>160</v>
      </c>
      <c r="AM48" s="52">
        <v>170</v>
      </c>
      <c r="AN48" s="53">
        <v>180</v>
      </c>
      <c r="AO48" s="1"/>
    </row>
    <row r="49" spans="1:41" ht="23.25" customHeight="1" thickBot="1">
      <c r="A49" s="1"/>
      <c r="B49" s="48" t="s">
        <v>342</v>
      </c>
      <c r="C49" s="49" t="s">
        <v>343</v>
      </c>
      <c r="D49" s="147"/>
      <c r="E49" s="54"/>
      <c r="F49" s="55" t="s">
        <v>116</v>
      </c>
      <c r="G49" s="55" t="s">
        <v>116</v>
      </c>
      <c r="H49" s="55" t="s">
        <v>116</v>
      </c>
      <c r="I49" s="55" t="s">
        <v>116</v>
      </c>
      <c r="J49" s="55" t="s">
        <v>116</v>
      </c>
      <c r="K49" s="54"/>
      <c r="L49" s="55" t="s">
        <v>116</v>
      </c>
      <c r="M49" s="54"/>
      <c r="N49" s="55" t="s">
        <v>116</v>
      </c>
      <c r="O49" s="55" t="s">
        <v>116</v>
      </c>
      <c r="P49" s="55" t="s">
        <v>116</v>
      </c>
      <c r="Q49" s="55" t="s">
        <v>116</v>
      </c>
      <c r="R49" s="55" t="s">
        <v>116</v>
      </c>
      <c r="S49" s="55" t="s">
        <v>116</v>
      </c>
      <c r="T49" s="54"/>
      <c r="U49" s="54"/>
      <c r="V49" s="144"/>
      <c r="W49" s="56" t="s">
        <v>345</v>
      </c>
      <c r="X49" s="56" t="s">
        <v>346</v>
      </c>
      <c r="Y49" s="56" t="s">
        <v>347</v>
      </c>
      <c r="Z49" s="56" t="s">
        <v>348</v>
      </c>
      <c r="AA49" s="56" t="s">
        <v>349</v>
      </c>
      <c r="AB49" s="56" t="s">
        <v>350</v>
      </c>
      <c r="AC49" s="56" t="s">
        <v>351</v>
      </c>
      <c r="AD49" s="57" t="s">
        <v>352</v>
      </c>
      <c r="AE49" s="56" t="s">
        <v>353</v>
      </c>
      <c r="AF49" s="56" t="s">
        <v>354</v>
      </c>
      <c r="AG49" s="56" t="s">
        <v>355</v>
      </c>
      <c r="AH49" s="56" t="s">
        <v>356</v>
      </c>
      <c r="AI49" s="57" t="s">
        <v>357</v>
      </c>
      <c r="AJ49" s="56" t="s">
        <v>358</v>
      </c>
      <c r="AK49" s="57" t="s">
        <v>359</v>
      </c>
      <c r="AL49" s="56"/>
      <c r="AM49" s="57"/>
      <c r="AN49" s="64"/>
      <c r="AO49" s="1"/>
    </row>
    <row r="50" spans="1:41" ht="15">
      <c r="A50" s="1"/>
      <c r="B50" s="48" t="s">
        <v>360</v>
      </c>
      <c r="C50" s="49" t="s">
        <v>361</v>
      </c>
      <c r="D50" s="145" t="s">
        <v>362</v>
      </c>
      <c r="E50" s="59"/>
      <c r="F50" s="58" t="s">
        <v>116</v>
      </c>
      <c r="G50" s="58" t="s">
        <v>116</v>
      </c>
      <c r="H50" s="58" t="s">
        <v>116</v>
      </c>
      <c r="I50" s="58" t="s">
        <v>116</v>
      </c>
      <c r="J50" s="58" t="s">
        <v>116</v>
      </c>
      <c r="K50" s="59"/>
      <c r="L50" s="58" t="s">
        <v>116</v>
      </c>
      <c r="M50" s="58" t="s">
        <v>116</v>
      </c>
      <c r="N50" s="58" t="s">
        <v>116</v>
      </c>
      <c r="O50" s="58" t="s">
        <v>116</v>
      </c>
      <c r="P50" s="58" t="s">
        <v>116</v>
      </c>
      <c r="Q50" s="59"/>
      <c r="R50" s="58" t="s">
        <v>116</v>
      </c>
      <c r="S50" s="58" t="s">
        <v>116</v>
      </c>
      <c r="T50" s="58" t="s">
        <v>116</v>
      </c>
      <c r="U50" s="50"/>
      <c r="V50" s="143">
        <f>SUM($E50:$U51)</f>
        <v>0</v>
      </c>
      <c r="W50" s="60">
        <v>3</v>
      </c>
      <c r="X50" s="60">
        <v>7</v>
      </c>
      <c r="Y50" s="60">
        <v>13</v>
      </c>
      <c r="Z50" s="60">
        <v>22</v>
      </c>
      <c r="AA50" s="60">
        <v>35</v>
      </c>
      <c r="AB50" s="60">
        <v>42</v>
      </c>
      <c r="AC50" s="60">
        <v>58</v>
      </c>
      <c r="AD50" s="60">
        <v>76</v>
      </c>
      <c r="AE50" s="60">
        <v>88</v>
      </c>
      <c r="AF50" s="60">
        <v>100</v>
      </c>
      <c r="AG50" s="52">
        <v>110</v>
      </c>
      <c r="AH50" s="52">
        <v>120</v>
      </c>
      <c r="AI50" s="52">
        <v>130</v>
      </c>
      <c r="AJ50" s="52">
        <v>140</v>
      </c>
      <c r="AK50" s="52">
        <v>150</v>
      </c>
      <c r="AL50" s="52">
        <v>160</v>
      </c>
      <c r="AM50" s="52">
        <v>170</v>
      </c>
      <c r="AN50" s="53">
        <v>180</v>
      </c>
      <c r="AO50" s="1"/>
    </row>
    <row r="51" spans="1:41" ht="23.25" customHeight="1" thickBot="1">
      <c r="A51" s="1"/>
      <c r="B51" s="48" t="s">
        <v>360</v>
      </c>
      <c r="C51" s="49" t="s">
        <v>361</v>
      </c>
      <c r="D51" s="147"/>
      <c r="E51" s="54"/>
      <c r="F51" s="55" t="s">
        <v>116</v>
      </c>
      <c r="G51" s="55" t="s">
        <v>116</v>
      </c>
      <c r="H51" s="55" t="s">
        <v>116</v>
      </c>
      <c r="I51" s="55" t="s">
        <v>116</v>
      </c>
      <c r="J51" s="55" t="s">
        <v>116</v>
      </c>
      <c r="K51" s="54"/>
      <c r="L51" s="55" t="s">
        <v>116</v>
      </c>
      <c r="M51" s="55" t="s">
        <v>116</v>
      </c>
      <c r="N51" s="55" t="s">
        <v>116</v>
      </c>
      <c r="O51" s="55" t="s">
        <v>116</v>
      </c>
      <c r="P51" s="55" t="s">
        <v>116</v>
      </c>
      <c r="Q51" s="54"/>
      <c r="R51" s="55" t="s">
        <v>116</v>
      </c>
      <c r="S51" s="55" t="s">
        <v>116</v>
      </c>
      <c r="T51" s="55" t="s">
        <v>116</v>
      </c>
      <c r="U51" s="54"/>
      <c r="V51" s="144"/>
      <c r="W51" s="56" t="s">
        <v>363</v>
      </c>
      <c r="X51" s="56" t="s">
        <v>350</v>
      </c>
      <c r="Y51" s="56" t="s">
        <v>364</v>
      </c>
      <c r="Z51" s="56" t="s">
        <v>348</v>
      </c>
      <c r="AA51" s="56" t="s">
        <v>365</v>
      </c>
      <c r="AB51" s="57" t="s">
        <v>352</v>
      </c>
      <c r="AC51" s="56" t="s">
        <v>353</v>
      </c>
      <c r="AD51" s="56" t="s">
        <v>366</v>
      </c>
      <c r="AE51" s="56" t="s">
        <v>367</v>
      </c>
      <c r="AF51" s="56" t="s">
        <v>368</v>
      </c>
      <c r="AG51" s="56" t="s">
        <v>350</v>
      </c>
      <c r="AH51" s="56" t="s">
        <v>369</v>
      </c>
      <c r="AI51" s="57" t="s">
        <v>352</v>
      </c>
      <c r="AJ51" s="56" t="s">
        <v>370</v>
      </c>
      <c r="AK51" s="57" t="s">
        <v>359</v>
      </c>
      <c r="AL51" s="56"/>
      <c r="AM51" s="57"/>
      <c r="AN51" s="64"/>
      <c r="AO51" s="1"/>
    </row>
    <row r="52" spans="1:41" ht="15">
      <c r="A52" s="1"/>
      <c r="B52" s="48" t="s">
        <v>371</v>
      </c>
      <c r="C52" s="49" t="s">
        <v>372</v>
      </c>
      <c r="D52" s="145" t="s">
        <v>373</v>
      </c>
      <c r="E52" s="59"/>
      <c r="F52" s="58" t="s">
        <v>116</v>
      </c>
      <c r="G52" s="58" t="s">
        <v>116</v>
      </c>
      <c r="H52" s="58" t="s">
        <v>116</v>
      </c>
      <c r="I52" s="58" t="s">
        <v>116</v>
      </c>
      <c r="J52" s="58" t="s">
        <v>116</v>
      </c>
      <c r="K52" s="58" t="s">
        <v>116</v>
      </c>
      <c r="L52" s="58" t="s">
        <v>116</v>
      </c>
      <c r="M52" s="58" t="s">
        <v>116</v>
      </c>
      <c r="N52" s="59"/>
      <c r="O52" s="58" t="s">
        <v>116</v>
      </c>
      <c r="P52" s="58" t="s">
        <v>116</v>
      </c>
      <c r="Q52" s="59"/>
      <c r="R52" s="58" t="s">
        <v>116</v>
      </c>
      <c r="S52" s="58" t="s">
        <v>116</v>
      </c>
      <c r="T52" s="58" t="s">
        <v>116</v>
      </c>
      <c r="U52" s="50"/>
      <c r="V52" s="143">
        <f>SUM($E52:$U53)</f>
        <v>0</v>
      </c>
      <c r="W52" s="60">
        <v>3</v>
      </c>
      <c r="X52" s="60">
        <v>7</v>
      </c>
      <c r="Y52" s="60">
        <v>13</v>
      </c>
      <c r="Z52" s="60">
        <v>22</v>
      </c>
      <c r="AA52" s="60">
        <v>35</v>
      </c>
      <c r="AB52" s="60">
        <v>42</v>
      </c>
      <c r="AC52" s="60">
        <v>58</v>
      </c>
      <c r="AD52" s="60">
        <v>76</v>
      </c>
      <c r="AE52" s="60">
        <v>88</v>
      </c>
      <c r="AF52" s="60">
        <v>100</v>
      </c>
      <c r="AG52" s="52">
        <v>110</v>
      </c>
      <c r="AH52" s="52">
        <v>120</v>
      </c>
      <c r="AI52" s="52">
        <v>130</v>
      </c>
      <c r="AJ52" s="52">
        <v>140</v>
      </c>
      <c r="AK52" s="52">
        <v>150</v>
      </c>
      <c r="AL52" s="52">
        <v>160</v>
      </c>
      <c r="AM52" s="52">
        <v>170</v>
      </c>
      <c r="AN52" s="53">
        <v>180</v>
      </c>
      <c r="AO52" s="1"/>
    </row>
    <row r="53" spans="1:41" ht="23.25" thickBot="1">
      <c r="A53" s="1"/>
      <c r="B53" s="48" t="s">
        <v>371</v>
      </c>
      <c r="C53" s="49" t="s">
        <v>372</v>
      </c>
      <c r="D53" s="147"/>
      <c r="E53" s="54"/>
      <c r="F53" s="55" t="s">
        <v>116</v>
      </c>
      <c r="G53" s="55" t="s">
        <v>116</v>
      </c>
      <c r="H53" s="55" t="s">
        <v>116</v>
      </c>
      <c r="I53" s="55" t="s">
        <v>116</v>
      </c>
      <c r="J53" s="55" t="s">
        <v>116</v>
      </c>
      <c r="K53" s="55" t="s">
        <v>116</v>
      </c>
      <c r="L53" s="55" t="s">
        <v>116</v>
      </c>
      <c r="M53" s="55" t="s">
        <v>116</v>
      </c>
      <c r="N53" s="54"/>
      <c r="O53" s="55" t="s">
        <v>116</v>
      </c>
      <c r="P53" s="55" t="s">
        <v>116</v>
      </c>
      <c r="Q53" s="54"/>
      <c r="R53" s="55" t="s">
        <v>116</v>
      </c>
      <c r="S53" s="55" t="s">
        <v>116</v>
      </c>
      <c r="T53" s="55" t="s">
        <v>116</v>
      </c>
      <c r="U53" s="54"/>
      <c r="V53" s="144"/>
      <c r="W53" s="56" t="s">
        <v>346</v>
      </c>
      <c r="X53" s="56" t="s">
        <v>374</v>
      </c>
      <c r="Y53" s="56" t="s">
        <v>350</v>
      </c>
      <c r="Z53" s="56" t="s">
        <v>375</v>
      </c>
      <c r="AA53" s="56" t="s">
        <v>353</v>
      </c>
      <c r="AB53" s="56" t="s">
        <v>376</v>
      </c>
      <c r="AC53" s="56" t="s">
        <v>348</v>
      </c>
      <c r="AD53" s="56" t="s">
        <v>377</v>
      </c>
      <c r="AE53" s="56" t="s">
        <v>367</v>
      </c>
      <c r="AF53" s="56" t="s">
        <v>378</v>
      </c>
      <c r="AG53" s="56" t="s">
        <v>350</v>
      </c>
      <c r="AH53" s="56" t="s">
        <v>379</v>
      </c>
      <c r="AI53" s="56" t="s">
        <v>380</v>
      </c>
      <c r="AJ53" s="56" t="s">
        <v>381</v>
      </c>
      <c r="AK53" s="56" t="s">
        <v>359</v>
      </c>
      <c r="AL53" s="56"/>
      <c r="AM53" s="56"/>
      <c r="AN53" s="64"/>
      <c r="AO53" s="1"/>
    </row>
    <row r="54" spans="1:41" ht="15">
      <c r="A54" s="1"/>
      <c r="B54" s="48" t="s">
        <v>382</v>
      </c>
      <c r="C54" s="49" t="s">
        <v>383</v>
      </c>
      <c r="D54" s="145" t="s">
        <v>384</v>
      </c>
      <c r="E54" s="59"/>
      <c r="F54" s="59"/>
      <c r="G54" s="59"/>
      <c r="H54" s="58" t="s">
        <v>116</v>
      </c>
      <c r="I54" s="58" t="s">
        <v>116</v>
      </c>
      <c r="J54" s="59"/>
      <c r="K54" s="58" t="s">
        <v>116</v>
      </c>
      <c r="L54" s="59"/>
      <c r="M54" s="59"/>
      <c r="N54" s="58" t="s">
        <v>116</v>
      </c>
      <c r="O54" s="59"/>
      <c r="P54" s="58" t="s">
        <v>116</v>
      </c>
      <c r="Q54" s="58" t="s">
        <v>116</v>
      </c>
      <c r="R54" s="58" t="s">
        <v>116</v>
      </c>
      <c r="S54" s="58" t="s">
        <v>116</v>
      </c>
      <c r="T54" s="58" t="s">
        <v>116</v>
      </c>
      <c r="U54" s="50"/>
      <c r="V54" s="143">
        <f>SUM($E54:$U55)</f>
        <v>0</v>
      </c>
      <c r="W54" s="60">
        <v>6</v>
      </c>
      <c r="X54" s="60">
        <v>12</v>
      </c>
      <c r="Y54" s="60">
        <v>18</v>
      </c>
      <c r="Z54" s="60">
        <v>25</v>
      </c>
      <c r="AA54" s="60">
        <v>32</v>
      </c>
      <c r="AB54" s="60">
        <v>40</v>
      </c>
      <c r="AC54" s="60">
        <v>52</v>
      </c>
      <c r="AD54" s="60">
        <v>66</v>
      </c>
      <c r="AE54" s="60">
        <v>82</v>
      </c>
      <c r="AF54" s="60">
        <v>100</v>
      </c>
      <c r="AG54" s="52">
        <v>110</v>
      </c>
      <c r="AH54" s="52">
        <v>120</v>
      </c>
      <c r="AI54" s="52">
        <v>130</v>
      </c>
      <c r="AJ54" s="52">
        <v>140</v>
      </c>
      <c r="AK54" s="52">
        <v>150</v>
      </c>
      <c r="AL54" s="52">
        <v>160</v>
      </c>
      <c r="AM54" s="52">
        <v>170</v>
      </c>
      <c r="AN54" s="53">
        <v>180</v>
      </c>
      <c r="AO54" s="1"/>
    </row>
    <row r="55" spans="1:41" ht="23.25" customHeight="1" thickBot="1">
      <c r="A55" s="1"/>
      <c r="B55" s="48" t="s">
        <v>382</v>
      </c>
      <c r="C55" s="49" t="s">
        <v>383</v>
      </c>
      <c r="D55" s="147"/>
      <c r="E55" s="54"/>
      <c r="F55" s="54"/>
      <c r="G55" s="54"/>
      <c r="H55" s="55" t="s">
        <v>116</v>
      </c>
      <c r="I55" s="55" t="s">
        <v>116</v>
      </c>
      <c r="J55" s="54"/>
      <c r="K55" s="55" t="s">
        <v>116</v>
      </c>
      <c r="L55" s="54"/>
      <c r="M55" s="54"/>
      <c r="N55" s="55" t="s">
        <v>116</v>
      </c>
      <c r="O55" s="54"/>
      <c r="P55" s="55" t="s">
        <v>116</v>
      </c>
      <c r="Q55" s="55" t="s">
        <v>116</v>
      </c>
      <c r="R55" s="55" t="s">
        <v>116</v>
      </c>
      <c r="S55" s="55" t="s">
        <v>116</v>
      </c>
      <c r="T55" s="55" t="s">
        <v>116</v>
      </c>
      <c r="U55" s="54"/>
      <c r="V55" s="144"/>
      <c r="W55" s="63" t="s">
        <v>385</v>
      </c>
      <c r="X55" s="56" t="s">
        <v>386</v>
      </c>
      <c r="Y55" s="63" t="s">
        <v>385</v>
      </c>
      <c r="Z55" s="56" t="s">
        <v>387</v>
      </c>
      <c r="AA55" s="63" t="s">
        <v>385</v>
      </c>
      <c r="AB55" s="56" t="s">
        <v>388</v>
      </c>
      <c r="AC55" s="63" t="s">
        <v>385</v>
      </c>
      <c r="AD55" s="56" t="s">
        <v>389</v>
      </c>
      <c r="AE55" s="56" t="s">
        <v>390</v>
      </c>
      <c r="AF55" s="56" t="s">
        <v>391</v>
      </c>
      <c r="AG55" s="56" t="s">
        <v>392</v>
      </c>
      <c r="AH55" s="56" t="s">
        <v>393</v>
      </c>
      <c r="AI55" s="57" t="s">
        <v>385</v>
      </c>
      <c r="AJ55" s="56" t="s">
        <v>394</v>
      </c>
      <c r="AK55" s="57" t="s">
        <v>395</v>
      </c>
      <c r="AL55" s="56"/>
      <c r="AM55" s="57"/>
      <c r="AN55" s="64"/>
      <c r="AO55" s="1"/>
    </row>
    <row r="56" spans="1:41" ht="15">
      <c r="A56" s="1"/>
      <c r="B56" s="48" t="s">
        <v>396</v>
      </c>
      <c r="C56" s="49" t="s">
        <v>397</v>
      </c>
      <c r="D56" s="145" t="s">
        <v>398</v>
      </c>
      <c r="E56" s="58" t="s">
        <v>116</v>
      </c>
      <c r="F56" s="58" t="s">
        <v>116</v>
      </c>
      <c r="G56" s="59"/>
      <c r="H56" s="58" t="s">
        <v>116</v>
      </c>
      <c r="I56" s="58" t="s">
        <v>116</v>
      </c>
      <c r="J56" s="58" t="s">
        <v>116</v>
      </c>
      <c r="K56" s="58" t="s">
        <v>116</v>
      </c>
      <c r="L56" s="58" t="s">
        <v>116</v>
      </c>
      <c r="M56" s="59"/>
      <c r="N56" s="58" t="s">
        <v>116</v>
      </c>
      <c r="O56" s="59"/>
      <c r="P56" s="58" t="s">
        <v>116</v>
      </c>
      <c r="Q56" s="58" t="s">
        <v>116</v>
      </c>
      <c r="R56" s="58" t="s">
        <v>116</v>
      </c>
      <c r="S56" s="58" t="s">
        <v>116</v>
      </c>
      <c r="T56" s="58" t="s">
        <v>116</v>
      </c>
      <c r="U56" s="50"/>
      <c r="V56" s="143">
        <f>SUM($E56:$U57)</f>
        <v>0</v>
      </c>
      <c r="W56" s="60">
        <v>3</v>
      </c>
      <c r="X56" s="60">
        <v>7</v>
      </c>
      <c r="Y56" s="60">
        <v>13</v>
      </c>
      <c r="Z56" s="60">
        <v>21</v>
      </c>
      <c r="AA56" s="60">
        <v>31</v>
      </c>
      <c r="AB56" s="60">
        <v>44</v>
      </c>
      <c r="AC56" s="60">
        <v>57</v>
      </c>
      <c r="AD56" s="60">
        <v>70</v>
      </c>
      <c r="AE56" s="60">
        <v>84</v>
      </c>
      <c r="AF56" s="60">
        <v>100</v>
      </c>
      <c r="AG56" s="52">
        <v>110</v>
      </c>
      <c r="AH56" s="52">
        <v>120</v>
      </c>
      <c r="AI56" s="52">
        <v>130</v>
      </c>
      <c r="AJ56" s="52">
        <v>140</v>
      </c>
      <c r="AK56" s="52">
        <v>150</v>
      </c>
      <c r="AL56" s="52">
        <v>160</v>
      </c>
      <c r="AM56" s="52">
        <v>170</v>
      </c>
      <c r="AN56" s="53">
        <v>180</v>
      </c>
      <c r="AO56" s="1"/>
    </row>
    <row r="57" spans="1:41" ht="23.25" thickBot="1">
      <c r="A57" s="1"/>
      <c r="B57" s="48" t="s">
        <v>396</v>
      </c>
      <c r="C57" s="49" t="s">
        <v>397</v>
      </c>
      <c r="D57" s="147"/>
      <c r="E57" s="55" t="s">
        <v>116</v>
      </c>
      <c r="F57" s="55" t="s">
        <v>116</v>
      </c>
      <c r="G57" s="54"/>
      <c r="H57" s="55" t="s">
        <v>116</v>
      </c>
      <c r="I57" s="55" t="s">
        <v>116</v>
      </c>
      <c r="J57" s="55" t="s">
        <v>116</v>
      </c>
      <c r="K57" s="55" t="s">
        <v>116</v>
      </c>
      <c r="L57" s="55" t="s">
        <v>116</v>
      </c>
      <c r="M57" s="54"/>
      <c r="N57" s="55" t="s">
        <v>116</v>
      </c>
      <c r="O57" s="54"/>
      <c r="P57" s="55" t="s">
        <v>116</v>
      </c>
      <c r="Q57" s="55" t="s">
        <v>116</v>
      </c>
      <c r="R57" s="55" t="s">
        <v>116</v>
      </c>
      <c r="S57" s="55" t="s">
        <v>116</v>
      </c>
      <c r="T57" s="55" t="s">
        <v>116</v>
      </c>
      <c r="U57" s="54"/>
      <c r="V57" s="144"/>
      <c r="W57" s="56" t="s">
        <v>399</v>
      </c>
      <c r="X57" s="56" t="s">
        <v>400</v>
      </c>
      <c r="Y57" s="57" t="s">
        <v>401</v>
      </c>
      <c r="Z57" s="56" t="s">
        <v>402</v>
      </c>
      <c r="AA57" s="56" t="s">
        <v>403</v>
      </c>
      <c r="AB57" s="56" t="s">
        <v>404</v>
      </c>
      <c r="AC57" s="56" t="s">
        <v>403</v>
      </c>
      <c r="AD57" s="56" t="s">
        <v>405</v>
      </c>
      <c r="AE57" s="56" t="s">
        <v>406</v>
      </c>
      <c r="AF57" s="57" t="s">
        <v>407</v>
      </c>
      <c r="AG57" s="56" t="s">
        <v>408</v>
      </c>
      <c r="AH57" s="56" t="s">
        <v>409</v>
      </c>
      <c r="AI57" s="56" t="s">
        <v>410</v>
      </c>
      <c r="AJ57" s="56" t="s">
        <v>411</v>
      </c>
      <c r="AK57" s="56" t="s">
        <v>412</v>
      </c>
      <c r="AL57" s="56"/>
      <c r="AM57" s="56"/>
      <c r="AN57" s="64"/>
      <c r="AO57" s="1"/>
    </row>
    <row r="58" spans="1:41" ht="15">
      <c r="A58" s="1"/>
      <c r="B58" s="48" t="s">
        <v>413</v>
      </c>
      <c r="C58" s="49" t="s">
        <v>414</v>
      </c>
      <c r="D58" s="145" t="s">
        <v>415</v>
      </c>
      <c r="E58" s="58" t="s">
        <v>116</v>
      </c>
      <c r="F58" s="58" t="s">
        <v>116</v>
      </c>
      <c r="G58" s="59"/>
      <c r="H58" s="58" t="s">
        <v>116</v>
      </c>
      <c r="I58" s="59"/>
      <c r="J58" s="59"/>
      <c r="K58" s="58" t="s">
        <v>116</v>
      </c>
      <c r="L58" s="58" t="s">
        <v>116</v>
      </c>
      <c r="M58" s="58" t="s">
        <v>116</v>
      </c>
      <c r="N58" s="58" t="s">
        <v>116</v>
      </c>
      <c r="O58" s="58" t="s">
        <v>116</v>
      </c>
      <c r="P58" s="58" t="s">
        <v>116</v>
      </c>
      <c r="Q58" s="58" t="s">
        <v>116</v>
      </c>
      <c r="R58" s="58" t="s">
        <v>116</v>
      </c>
      <c r="S58" s="59"/>
      <c r="T58" s="58" t="s">
        <v>116</v>
      </c>
      <c r="U58" s="50"/>
      <c r="V58" s="143">
        <f>SUM($E58:$U59)</f>
        <v>0</v>
      </c>
      <c r="W58" s="60">
        <v>3</v>
      </c>
      <c r="X58" s="60">
        <v>7</v>
      </c>
      <c r="Y58" s="60">
        <v>13</v>
      </c>
      <c r="Z58" s="60">
        <v>22</v>
      </c>
      <c r="AA58" s="60">
        <v>35</v>
      </c>
      <c r="AB58" s="60">
        <v>42</v>
      </c>
      <c r="AC58" s="60">
        <v>58</v>
      </c>
      <c r="AD58" s="60">
        <v>76</v>
      </c>
      <c r="AE58" s="60">
        <v>88</v>
      </c>
      <c r="AF58" s="60">
        <v>100</v>
      </c>
      <c r="AG58" s="52">
        <v>110</v>
      </c>
      <c r="AH58" s="52">
        <v>120</v>
      </c>
      <c r="AI58" s="52">
        <v>130</v>
      </c>
      <c r="AJ58" s="52">
        <v>140</v>
      </c>
      <c r="AK58" s="52">
        <v>150</v>
      </c>
      <c r="AL58" s="52">
        <v>160</v>
      </c>
      <c r="AM58" s="52">
        <v>170</v>
      </c>
      <c r="AN58" s="53">
        <v>180</v>
      </c>
      <c r="AO58" s="1"/>
    </row>
    <row r="59" spans="1:41" ht="23.25" customHeight="1" thickBot="1">
      <c r="A59" s="1"/>
      <c r="B59" s="48" t="s">
        <v>416</v>
      </c>
      <c r="C59" s="49" t="s">
        <v>414</v>
      </c>
      <c r="D59" s="147"/>
      <c r="E59" s="55" t="s">
        <v>116</v>
      </c>
      <c r="F59" s="55" t="s">
        <v>116</v>
      </c>
      <c r="G59" s="65"/>
      <c r="H59" s="55" t="s">
        <v>116</v>
      </c>
      <c r="I59" s="65"/>
      <c r="J59" s="65"/>
      <c r="K59" s="55" t="s">
        <v>116</v>
      </c>
      <c r="L59" s="55" t="s">
        <v>116</v>
      </c>
      <c r="M59" s="55" t="s">
        <v>116</v>
      </c>
      <c r="N59" s="55" t="s">
        <v>116</v>
      </c>
      <c r="O59" s="55" t="s">
        <v>116</v>
      </c>
      <c r="P59" s="55" t="s">
        <v>116</v>
      </c>
      <c r="Q59" s="55" t="s">
        <v>116</v>
      </c>
      <c r="R59" s="55" t="s">
        <v>116</v>
      </c>
      <c r="S59" s="54"/>
      <c r="T59" s="55" t="s">
        <v>116</v>
      </c>
      <c r="U59" s="54"/>
      <c r="V59" s="144"/>
      <c r="W59" s="56" t="s">
        <v>417</v>
      </c>
      <c r="X59" s="56" t="s">
        <v>346</v>
      </c>
      <c r="Y59" s="56" t="s">
        <v>418</v>
      </c>
      <c r="Z59" s="57" t="s">
        <v>241</v>
      </c>
      <c r="AA59" s="56" t="s">
        <v>419</v>
      </c>
      <c r="AB59" s="56" t="s">
        <v>350</v>
      </c>
      <c r="AC59" s="56" t="s">
        <v>420</v>
      </c>
      <c r="AD59" s="56" t="s">
        <v>348</v>
      </c>
      <c r="AE59" s="56" t="s">
        <v>353</v>
      </c>
      <c r="AF59" s="56" t="s">
        <v>421</v>
      </c>
      <c r="AG59" s="56" t="s">
        <v>355</v>
      </c>
      <c r="AH59" s="56" t="s">
        <v>422</v>
      </c>
      <c r="AI59" s="56" t="s">
        <v>346</v>
      </c>
      <c r="AJ59" s="56" t="s">
        <v>423</v>
      </c>
      <c r="AK59" s="57" t="s">
        <v>424</v>
      </c>
      <c r="AL59" s="56"/>
      <c r="AM59" s="56"/>
      <c r="AN59" s="66"/>
      <c r="AO59" s="1"/>
    </row>
    <row r="60" spans="1:41" ht="15">
      <c r="A60" s="1"/>
      <c r="B60" s="48" t="s">
        <v>425</v>
      </c>
      <c r="C60" s="49" t="s">
        <v>426</v>
      </c>
      <c r="D60" s="145" t="s">
        <v>427</v>
      </c>
      <c r="E60" s="58" t="s">
        <v>116</v>
      </c>
      <c r="F60" s="58" t="s">
        <v>116</v>
      </c>
      <c r="G60" s="59"/>
      <c r="H60" s="58" t="s">
        <v>116</v>
      </c>
      <c r="I60" s="59"/>
      <c r="J60" s="58" t="s">
        <v>116</v>
      </c>
      <c r="K60" s="58" t="s">
        <v>116</v>
      </c>
      <c r="L60" s="58" t="s">
        <v>116</v>
      </c>
      <c r="M60" s="58" t="s">
        <v>116</v>
      </c>
      <c r="N60" s="58" t="s">
        <v>116</v>
      </c>
      <c r="O60" s="58" t="s">
        <v>116</v>
      </c>
      <c r="P60" s="59"/>
      <c r="Q60" s="59"/>
      <c r="R60" s="58" t="s">
        <v>116</v>
      </c>
      <c r="S60" s="58" t="s">
        <v>116</v>
      </c>
      <c r="T60" s="59"/>
      <c r="U60" s="50"/>
      <c r="V60" s="143">
        <f>SUM($E60:$U61)</f>
        <v>0</v>
      </c>
      <c r="W60" s="60">
        <v>3</v>
      </c>
      <c r="X60" s="60">
        <v>7</v>
      </c>
      <c r="Y60" s="60">
        <v>13</v>
      </c>
      <c r="Z60" s="60">
        <v>22</v>
      </c>
      <c r="AA60" s="60">
        <v>35</v>
      </c>
      <c r="AB60" s="60">
        <v>42</v>
      </c>
      <c r="AC60" s="60">
        <v>58</v>
      </c>
      <c r="AD60" s="60">
        <v>76</v>
      </c>
      <c r="AE60" s="60">
        <v>88</v>
      </c>
      <c r="AF60" s="60">
        <v>100</v>
      </c>
      <c r="AG60" s="52">
        <v>110</v>
      </c>
      <c r="AH60" s="52">
        <v>120</v>
      </c>
      <c r="AI60" s="52">
        <v>130</v>
      </c>
      <c r="AJ60" s="52">
        <v>140</v>
      </c>
      <c r="AK60" s="52">
        <v>150</v>
      </c>
      <c r="AL60" s="52">
        <v>160</v>
      </c>
      <c r="AM60" s="52">
        <v>170</v>
      </c>
      <c r="AN60" s="53">
        <v>180</v>
      </c>
      <c r="AO60" s="1"/>
    </row>
    <row r="61" spans="1:41" ht="23.25" thickBot="1">
      <c r="A61" s="1"/>
      <c r="B61" s="48" t="s">
        <v>425</v>
      </c>
      <c r="C61" s="49" t="s">
        <v>426</v>
      </c>
      <c r="D61" s="147"/>
      <c r="E61" s="55" t="s">
        <v>116</v>
      </c>
      <c r="F61" s="55" t="s">
        <v>116</v>
      </c>
      <c r="G61" s="65"/>
      <c r="H61" s="55" t="s">
        <v>116</v>
      </c>
      <c r="I61" s="65"/>
      <c r="J61" s="55" t="s">
        <v>116</v>
      </c>
      <c r="K61" s="55" t="s">
        <v>116</v>
      </c>
      <c r="L61" s="55" t="s">
        <v>116</v>
      </c>
      <c r="M61" s="55" t="s">
        <v>116</v>
      </c>
      <c r="N61" s="55" t="s">
        <v>116</v>
      </c>
      <c r="O61" s="55" t="s">
        <v>116</v>
      </c>
      <c r="P61" s="65"/>
      <c r="Q61" s="65"/>
      <c r="R61" s="55" t="s">
        <v>116</v>
      </c>
      <c r="S61" s="55" t="s">
        <v>116</v>
      </c>
      <c r="T61" s="54"/>
      <c r="U61" s="54"/>
      <c r="V61" s="144"/>
      <c r="W61" s="56" t="s">
        <v>428</v>
      </c>
      <c r="X61" s="56" t="s">
        <v>346</v>
      </c>
      <c r="Y61" s="56" t="s">
        <v>429</v>
      </c>
      <c r="Z61" s="56" t="s">
        <v>346</v>
      </c>
      <c r="AA61" s="56" t="s">
        <v>430</v>
      </c>
      <c r="AB61" s="56" t="s">
        <v>431</v>
      </c>
      <c r="AC61" s="56" t="s">
        <v>346</v>
      </c>
      <c r="AD61" s="56" t="s">
        <v>432</v>
      </c>
      <c r="AE61" s="57" t="s">
        <v>433</v>
      </c>
      <c r="AF61" s="56" t="s">
        <v>434</v>
      </c>
      <c r="AG61" s="56" t="s">
        <v>350</v>
      </c>
      <c r="AH61" s="56" t="s">
        <v>435</v>
      </c>
      <c r="AI61" s="56" t="s">
        <v>436</v>
      </c>
      <c r="AJ61" s="56" t="s">
        <v>437</v>
      </c>
      <c r="AK61" s="56" t="s">
        <v>359</v>
      </c>
      <c r="AL61" s="56"/>
      <c r="AM61" s="56"/>
      <c r="AN61" s="64"/>
      <c r="AO61" s="1"/>
    </row>
    <row r="62" spans="1:41" ht="15">
      <c r="A62" s="1"/>
      <c r="B62" s="48" t="s">
        <v>438</v>
      </c>
      <c r="C62" s="49" t="s">
        <v>439</v>
      </c>
      <c r="D62" s="145" t="s">
        <v>440</v>
      </c>
      <c r="E62" s="58" t="s">
        <v>116</v>
      </c>
      <c r="F62" s="59"/>
      <c r="G62" s="58" t="s">
        <v>116</v>
      </c>
      <c r="H62" s="58" t="s">
        <v>116</v>
      </c>
      <c r="I62" s="58" t="s">
        <v>116</v>
      </c>
      <c r="J62" s="58" t="s">
        <v>116</v>
      </c>
      <c r="K62" s="58" t="s">
        <v>116</v>
      </c>
      <c r="L62" s="59"/>
      <c r="M62" s="58" t="s">
        <v>116</v>
      </c>
      <c r="N62" s="58" t="s">
        <v>116</v>
      </c>
      <c r="O62" s="58" t="s">
        <v>116</v>
      </c>
      <c r="P62" s="58" t="s">
        <v>116</v>
      </c>
      <c r="Q62" s="58" t="s">
        <v>116</v>
      </c>
      <c r="R62" s="59"/>
      <c r="S62" s="58" t="s">
        <v>116</v>
      </c>
      <c r="T62" s="58" t="s">
        <v>116</v>
      </c>
      <c r="U62" s="50"/>
      <c r="V62" s="143">
        <f>SUM($E62:$U63)</f>
        <v>0</v>
      </c>
      <c r="W62" s="60">
        <v>3</v>
      </c>
      <c r="X62" s="60">
        <v>7</v>
      </c>
      <c r="Y62" s="60">
        <v>13</v>
      </c>
      <c r="Z62" s="60">
        <v>22</v>
      </c>
      <c r="AA62" s="60">
        <v>35</v>
      </c>
      <c r="AB62" s="60">
        <v>42</v>
      </c>
      <c r="AC62" s="60">
        <v>58</v>
      </c>
      <c r="AD62" s="60">
        <v>76</v>
      </c>
      <c r="AE62" s="60">
        <v>88</v>
      </c>
      <c r="AF62" s="60">
        <v>100</v>
      </c>
      <c r="AG62" s="52">
        <v>110</v>
      </c>
      <c r="AH62" s="52">
        <v>120</v>
      </c>
      <c r="AI62" s="52">
        <v>130</v>
      </c>
      <c r="AJ62" s="52">
        <v>140</v>
      </c>
      <c r="AK62" s="52">
        <v>150</v>
      </c>
      <c r="AL62" s="52">
        <v>160</v>
      </c>
      <c r="AM62" s="52">
        <v>170</v>
      </c>
      <c r="AN62" s="53">
        <v>180</v>
      </c>
      <c r="AO62" s="1"/>
    </row>
    <row r="63" spans="1:41" ht="23.25" customHeight="1" thickBot="1">
      <c r="A63" s="1"/>
      <c r="B63" s="48" t="s">
        <v>438</v>
      </c>
      <c r="C63" s="49" t="s">
        <v>439</v>
      </c>
      <c r="D63" s="147"/>
      <c r="E63" s="55" t="s">
        <v>116</v>
      </c>
      <c r="F63" s="54"/>
      <c r="G63" s="55" t="s">
        <v>116</v>
      </c>
      <c r="H63" s="55" t="s">
        <v>116</v>
      </c>
      <c r="I63" s="55" t="s">
        <v>116</v>
      </c>
      <c r="J63" s="55" t="s">
        <v>116</v>
      </c>
      <c r="K63" s="55" t="s">
        <v>116</v>
      </c>
      <c r="L63" s="65"/>
      <c r="M63" s="55" t="s">
        <v>116</v>
      </c>
      <c r="N63" s="55" t="s">
        <v>116</v>
      </c>
      <c r="O63" s="55" t="s">
        <v>116</v>
      </c>
      <c r="P63" s="55" t="s">
        <v>116</v>
      </c>
      <c r="Q63" s="55" t="s">
        <v>116</v>
      </c>
      <c r="R63" s="65"/>
      <c r="S63" s="55" t="s">
        <v>116</v>
      </c>
      <c r="T63" s="55" t="s">
        <v>116</v>
      </c>
      <c r="U63" s="54"/>
      <c r="V63" s="144"/>
      <c r="W63" s="56" t="s">
        <v>350</v>
      </c>
      <c r="X63" s="56" t="s">
        <v>441</v>
      </c>
      <c r="Y63" s="63" t="s">
        <v>442</v>
      </c>
      <c r="Z63" s="56" t="s">
        <v>348</v>
      </c>
      <c r="AA63" s="56" t="s">
        <v>443</v>
      </c>
      <c r="AB63" s="63" t="s">
        <v>442</v>
      </c>
      <c r="AC63" s="56" t="s">
        <v>353</v>
      </c>
      <c r="AD63" s="56" t="s">
        <v>444</v>
      </c>
      <c r="AE63" s="56" t="s">
        <v>367</v>
      </c>
      <c r="AF63" s="56" t="s">
        <v>445</v>
      </c>
      <c r="AG63" s="56" t="s">
        <v>380</v>
      </c>
      <c r="AH63" s="56" t="s">
        <v>446</v>
      </c>
      <c r="AI63" s="57" t="s">
        <v>442</v>
      </c>
      <c r="AJ63" s="56" t="s">
        <v>447</v>
      </c>
      <c r="AK63" s="57" t="s">
        <v>359</v>
      </c>
      <c r="AL63" s="56"/>
      <c r="AM63" s="57"/>
      <c r="AN63" s="64"/>
      <c r="AO63" s="1"/>
    </row>
    <row r="64" spans="1:41" ht="15">
      <c r="A64" s="1"/>
      <c r="B64" s="48" t="s">
        <v>448</v>
      </c>
      <c r="C64" s="49" t="s">
        <v>449</v>
      </c>
      <c r="D64" s="145" t="s">
        <v>450</v>
      </c>
      <c r="E64" s="58" t="s">
        <v>116</v>
      </c>
      <c r="F64" s="59"/>
      <c r="G64" s="58" t="s">
        <v>116</v>
      </c>
      <c r="H64" s="58" t="s">
        <v>116</v>
      </c>
      <c r="I64" s="58" t="s">
        <v>116</v>
      </c>
      <c r="J64" s="58" t="s">
        <v>116</v>
      </c>
      <c r="K64" s="58" t="s">
        <v>116</v>
      </c>
      <c r="L64" s="59"/>
      <c r="M64" s="58" t="s">
        <v>116</v>
      </c>
      <c r="N64" s="58" t="s">
        <v>116</v>
      </c>
      <c r="O64" s="58" t="s">
        <v>116</v>
      </c>
      <c r="P64" s="59"/>
      <c r="Q64" s="58" t="s">
        <v>116</v>
      </c>
      <c r="R64" s="58" t="s">
        <v>116</v>
      </c>
      <c r="S64" s="59"/>
      <c r="T64" s="58" t="s">
        <v>116</v>
      </c>
      <c r="U64" s="50"/>
      <c r="V64" s="143">
        <f>SUM($E64:$U65)</f>
        <v>0</v>
      </c>
      <c r="W64" s="60">
        <v>3</v>
      </c>
      <c r="X64" s="60">
        <v>7</v>
      </c>
      <c r="Y64" s="60">
        <v>13</v>
      </c>
      <c r="Z64" s="60">
        <v>21</v>
      </c>
      <c r="AA64" s="60">
        <v>31</v>
      </c>
      <c r="AB64" s="60">
        <v>44</v>
      </c>
      <c r="AC64" s="60">
        <v>57</v>
      </c>
      <c r="AD64" s="60">
        <v>70</v>
      </c>
      <c r="AE64" s="60">
        <v>84</v>
      </c>
      <c r="AF64" s="60">
        <v>100</v>
      </c>
      <c r="AG64" s="52">
        <v>110</v>
      </c>
      <c r="AH64" s="52">
        <v>120</v>
      </c>
      <c r="AI64" s="52">
        <v>130</v>
      </c>
      <c r="AJ64" s="52">
        <v>140</v>
      </c>
      <c r="AK64" s="52">
        <v>150</v>
      </c>
      <c r="AL64" s="52">
        <v>160</v>
      </c>
      <c r="AM64" s="52">
        <v>170</v>
      </c>
      <c r="AN64" s="53">
        <v>180</v>
      </c>
      <c r="AO64" s="1"/>
    </row>
    <row r="65" spans="1:41" ht="23.25" customHeight="1" thickBot="1">
      <c r="A65" s="1"/>
      <c r="B65" s="48" t="s">
        <v>448</v>
      </c>
      <c r="C65" s="49" t="s">
        <v>449</v>
      </c>
      <c r="D65" s="147"/>
      <c r="E65" s="55" t="s">
        <v>116</v>
      </c>
      <c r="F65" s="65"/>
      <c r="G65" s="55" t="s">
        <v>116</v>
      </c>
      <c r="H65" s="55" t="s">
        <v>116</v>
      </c>
      <c r="I65" s="55" t="s">
        <v>116</v>
      </c>
      <c r="J65" s="55" t="s">
        <v>116</v>
      </c>
      <c r="K65" s="55" t="s">
        <v>116</v>
      </c>
      <c r="L65" s="65"/>
      <c r="M65" s="55" t="s">
        <v>116</v>
      </c>
      <c r="N65" s="55" t="s">
        <v>116</v>
      </c>
      <c r="O65" s="55" t="s">
        <v>116</v>
      </c>
      <c r="P65" s="65"/>
      <c r="Q65" s="55" t="s">
        <v>116</v>
      </c>
      <c r="R65" s="55" t="s">
        <v>116</v>
      </c>
      <c r="S65" s="54"/>
      <c r="T65" s="55" t="s">
        <v>116</v>
      </c>
      <c r="U65" s="54"/>
      <c r="V65" s="144"/>
      <c r="W65" s="56" t="s">
        <v>399</v>
      </c>
      <c r="X65" s="56" t="s">
        <v>451</v>
      </c>
      <c r="Y65" s="57" t="s">
        <v>401</v>
      </c>
      <c r="Z65" s="56" t="s">
        <v>452</v>
      </c>
      <c r="AA65" s="56" t="s">
        <v>453</v>
      </c>
      <c r="AB65" s="56" t="s">
        <v>454</v>
      </c>
      <c r="AC65" s="56" t="s">
        <v>399</v>
      </c>
      <c r="AD65" s="56" t="s">
        <v>455</v>
      </c>
      <c r="AE65" s="56" t="s">
        <v>452</v>
      </c>
      <c r="AF65" s="56" t="s">
        <v>456</v>
      </c>
      <c r="AG65" s="56" t="s">
        <v>408</v>
      </c>
      <c r="AH65" s="56" t="s">
        <v>457</v>
      </c>
      <c r="AI65" s="57" t="s">
        <v>407</v>
      </c>
      <c r="AJ65" s="56" t="s">
        <v>458</v>
      </c>
      <c r="AK65" s="57" t="s">
        <v>412</v>
      </c>
      <c r="AL65" s="56"/>
      <c r="AM65" s="57"/>
      <c r="AN65" s="64"/>
      <c r="AO65" s="1"/>
    </row>
    <row r="66" spans="1:41" ht="15">
      <c r="A66" s="1"/>
      <c r="B66" s="48" t="s">
        <v>459</v>
      </c>
      <c r="C66" s="49" t="s">
        <v>460</v>
      </c>
      <c r="D66" s="145" t="s">
        <v>461</v>
      </c>
      <c r="E66" s="58" t="s">
        <v>116</v>
      </c>
      <c r="F66" s="59"/>
      <c r="G66" s="58" t="s">
        <v>116</v>
      </c>
      <c r="H66" s="59"/>
      <c r="I66" s="58" t="s">
        <v>116</v>
      </c>
      <c r="J66" s="59"/>
      <c r="K66" s="58" t="s">
        <v>116</v>
      </c>
      <c r="L66" s="58" t="s">
        <v>116</v>
      </c>
      <c r="M66" s="58" t="s">
        <v>116</v>
      </c>
      <c r="N66" s="58" t="s">
        <v>116</v>
      </c>
      <c r="O66" s="58" t="s">
        <v>116</v>
      </c>
      <c r="P66" s="58" t="s">
        <v>116</v>
      </c>
      <c r="Q66" s="58" t="s">
        <v>116</v>
      </c>
      <c r="R66" s="58" t="s">
        <v>116</v>
      </c>
      <c r="S66" s="58" t="s">
        <v>116</v>
      </c>
      <c r="T66" s="59"/>
      <c r="U66" s="50"/>
      <c r="V66" s="143">
        <f>SUM($E66:$U67)</f>
        <v>0</v>
      </c>
      <c r="W66" s="60">
        <v>3</v>
      </c>
      <c r="X66" s="60">
        <v>7</v>
      </c>
      <c r="Y66" s="60">
        <v>13</v>
      </c>
      <c r="Z66" s="60">
        <v>22</v>
      </c>
      <c r="AA66" s="60">
        <v>35</v>
      </c>
      <c r="AB66" s="60">
        <v>42</v>
      </c>
      <c r="AC66" s="60">
        <v>58</v>
      </c>
      <c r="AD66" s="60">
        <v>76</v>
      </c>
      <c r="AE66" s="60">
        <v>88</v>
      </c>
      <c r="AF66" s="60">
        <v>100</v>
      </c>
      <c r="AG66" s="52">
        <v>110</v>
      </c>
      <c r="AH66" s="52">
        <v>120</v>
      </c>
      <c r="AI66" s="52">
        <v>130</v>
      </c>
      <c r="AJ66" s="52">
        <v>140</v>
      </c>
      <c r="AK66" s="52">
        <v>150</v>
      </c>
      <c r="AL66" s="52">
        <v>160</v>
      </c>
      <c r="AM66" s="52">
        <v>170</v>
      </c>
      <c r="AN66" s="53">
        <v>180</v>
      </c>
      <c r="AO66" s="1"/>
    </row>
    <row r="67" spans="1:41" ht="23.25" customHeight="1" thickBot="1">
      <c r="A67" s="1"/>
      <c r="B67" s="48" t="s">
        <v>459</v>
      </c>
      <c r="C67" s="49" t="s">
        <v>460</v>
      </c>
      <c r="D67" s="147"/>
      <c r="E67" s="55" t="s">
        <v>116</v>
      </c>
      <c r="F67" s="65"/>
      <c r="G67" s="55" t="s">
        <v>116</v>
      </c>
      <c r="H67" s="65"/>
      <c r="I67" s="55" t="s">
        <v>116</v>
      </c>
      <c r="J67" s="65"/>
      <c r="K67" s="55" t="s">
        <v>116</v>
      </c>
      <c r="L67" s="55" t="s">
        <v>116</v>
      </c>
      <c r="M67" s="55" t="s">
        <v>116</v>
      </c>
      <c r="N67" s="55" t="s">
        <v>116</v>
      </c>
      <c r="O67" s="55" t="s">
        <v>116</v>
      </c>
      <c r="P67" s="55" t="s">
        <v>116</v>
      </c>
      <c r="Q67" s="55" t="s">
        <v>116</v>
      </c>
      <c r="R67" s="55" t="s">
        <v>116</v>
      </c>
      <c r="S67" s="55" t="s">
        <v>116</v>
      </c>
      <c r="T67" s="54"/>
      <c r="U67" s="54"/>
      <c r="V67" s="144"/>
      <c r="W67" s="56" t="s">
        <v>350</v>
      </c>
      <c r="X67" s="56" t="s">
        <v>462</v>
      </c>
      <c r="Y67" s="57" t="s">
        <v>352</v>
      </c>
      <c r="Z67" s="56" t="s">
        <v>463</v>
      </c>
      <c r="AA67" s="56" t="s">
        <v>353</v>
      </c>
      <c r="AB67" s="56" t="s">
        <v>464</v>
      </c>
      <c r="AC67" s="57" t="s">
        <v>465</v>
      </c>
      <c r="AD67" s="56" t="s">
        <v>466</v>
      </c>
      <c r="AE67" s="56" t="s">
        <v>367</v>
      </c>
      <c r="AF67" s="56" t="s">
        <v>467</v>
      </c>
      <c r="AG67" s="56" t="s">
        <v>355</v>
      </c>
      <c r="AH67" s="56" t="s">
        <v>468</v>
      </c>
      <c r="AI67" s="57" t="s">
        <v>352</v>
      </c>
      <c r="AJ67" s="56" t="s">
        <v>469</v>
      </c>
      <c r="AK67" s="57" t="s">
        <v>359</v>
      </c>
      <c r="AL67" s="56"/>
      <c r="AM67" s="57"/>
      <c r="AN67" s="64"/>
      <c r="AO67" s="1"/>
    </row>
    <row r="68" spans="1:41" ht="15">
      <c r="A68" s="1"/>
      <c r="B68" s="48" t="s">
        <v>470</v>
      </c>
      <c r="C68" s="49" t="s">
        <v>471</v>
      </c>
      <c r="D68" s="145" t="s">
        <v>472</v>
      </c>
      <c r="E68" s="58" t="s">
        <v>116</v>
      </c>
      <c r="F68" s="58" t="s">
        <v>116</v>
      </c>
      <c r="G68" s="58" t="s">
        <v>116</v>
      </c>
      <c r="H68" s="59"/>
      <c r="I68" s="59"/>
      <c r="J68" s="58" t="s">
        <v>116</v>
      </c>
      <c r="K68" s="58" t="s">
        <v>116</v>
      </c>
      <c r="L68" s="58" t="s">
        <v>116</v>
      </c>
      <c r="M68" s="58" t="s">
        <v>116</v>
      </c>
      <c r="N68" s="58" t="s">
        <v>116</v>
      </c>
      <c r="O68" s="58" t="s">
        <v>116</v>
      </c>
      <c r="P68" s="58" t="s">
        <v>116</v>
      </c>
      <c r="Q68" s="59"/>
      <c r="R68" s="58" t="s">
        <v>116</v>
      </c>
      <c r="S68" s="58" t="s">
        <v>116</v>
      </c>
      <c r="T68" s="58" t="s">
        <v>116</v>
      </c>
      <c r="U68" s="50"/>
      <c r="V68" s="143">
        <f>SUM($E68:$U69)</f>
        <v>0</v>
      </c>
      <c r="W68" s="60">
        <v>3</v>
      </c>
      <c r="X68" s="60">
        <v>7</v>
      </c>
      <c r="Y68" s="60">
        <v>13</v>
      </c>
      <c r="Z68" s="60">
        <v>22</v>
      </c>
      <c r="AA68" s="60">
        <v>35</v>
      </c>
      <c r="AB68" s="60">
        <v>42</v>
      </c>
      <c r="AC68" s="60">
        <v>58</v>
      </c>
      <c r="AD68" s="60">
        <v>76</v>
      </c>
      <c r="AE68" s="60">
        <v>88</v>
      </c>
      <c r="AF68" s="60">
        <v>100</v>
      </c>
      <c r="AG68" s="52">
        <v>110</v>
      </c>
      <c r="AH68" s="52">
        <v>120</v>
      </c>
      <c r="AI68" s="52">
        <v>130</v>
      </c>
      <c r="AJ68" s="52">
        <v>140</v>
      </c>
      <c r="AK68" s="52">
        <v>150</v>
      </c>
      <c r="AL68" s="52">
        <v>160</v>
      </c>
      <c r="AM68" s="52">
        <v>170</v>
      </c>
      <c r="AN68" s="53">
        <v>180</v>
      </c>
      <c r="AO68" s="1"/>
    </row>
    <row r="69" spans="1:41" ht="23.25" thickBot="1">
      <c r="A69" s="1"/>
      <c r="B69" s="48" t="s">
        <v>470</v>
      </c>
      <c r="C69" s="49" t="s">
        <v>471</v>
      </c>
      <c r="D69" s="147"/>
      <c r="E69" s="55" t="s">
        <v>116</v>
      </c>
      <c r="F69" s="55" t="s">
        <v>116</v>
      </c>
      <c r="G69" s="55" t="s">
        <v>116</v>
      </c>
      <c r="H69" s="54"/>
      <c r="I69" s="54"/>
      <c r="J69" s="55" t="s">
        <v>116</v>
      </c>
      <c r="K69" s="55" t="s">
        <v>116</v>
      </c>
      <c r="L69" s="55" t="s">
        <v>116</v>
      </c>
      <c r="M69" s="55" t="s">
        <v>116</v>
      </c>
      <c r="N69" s="55" t="s">
        <v>116</v>
      </c>
      <c r="O69" s="55" t="s">
        <v>116</v>
      </c>
      <c r="P69" s="55" t="s">
        <v>116</v>
      </c>
      <c r="Q69" s="54"/>
      <c r="R69" s="55" t="s">
        <v>116</v>
      </c>
      <c r="S69" s="55" t="s">
        <v>116</v>
      </c>
      <c r="T69" s="55" t="s">
        <v>116</v>
      </c>
      <c r="U69" s="54"/>
      <c r="V69" s="144"/>
      <c r="W69" s="56" t="s">
        <v>473</v>
      </c>
      <c r="X69" s="56" t="s">
        <v>346</v>
      </c>
      <c r="Y69" s="56" t="s">
        <v>474</v>
      </c>
      <c r="Z69" s="56" t="s">
        <v>348</v>
      </c>
      <c r="AA69" s="56" t="s">
        <v>475</v>
      </c>
      <c r="AB69" s="56" t="s">
        <v>346</v>
      </c>
      <c r="AC69" s="56" t="s">
        <v>476</v>
      </c>
      <c r="AD69" s="56" t="s">
        <v>348</v>
      </c>
      <c r="AE69" s="56" t="s">
        <v>346</v>
      </c>
      <c r="AF69" s="56" t="s">
        <v>477</v>
      </c>
      <c r="AG69" s="57" t="s">
        <v>478</v>
      </c>
      <c r="AH69" s="56" t="s">
        <v>479</v>
      </c>
      <c r="AI69" s="56" t="s">
        <v>355</v>
      </c>
      <c r="AJ69" s="56" t="s">
        <v>480</v>
      </c>
      <c r="AK69" s="56" t="s">
        <v>481</v>
      </c>
      <c r="AL69" s="56"/>
      <c r="AM69" s="56"/>
      <c r="AN69" s="64"/>
      <c r="AO69" s="1"/>
    </row>
    <row r="70" spans="1:41" ht="15">
      <c r="A70" s="1"/>
      <c r="B70" s="48" t="s">
        <v>482</v>
      </c>
      <c r="C70" s="49" t="s">
        <v>483</v>
      </c>
      <c r="D70" s="145" t="s">
        <v>484</v>
      </c>
      <c r="E70" s="58" t="s">
        <v>116</v>
      </c>
      <c r="F70" s="58" t="s">
        <v>116</v>
      </c>
      <c r="G70" s="58" t="s">
        <v>116</v>
      </c>
      <c r="H70" s="59"/>
      <c r="I70" s="58" t="s">
        <v>116</v>
      </c>
      <c r="J70" s="59"/>
      <c r="K70" s="58" t="s">
        <v>116</v>
      </c>
      <c r="L70" s="58" t="s">
        <v>116</v>
      </c>
      <c r="M70" s="58" t="s">
        <v>116</v>
      </c>
      <c r="N70" s="58" t="s">
        <v>116</v>
      </c>
      <c r="O70" s="58" t="s">
        <v>116</v>
      </c>
      <c r="P70" s="59"/>
      <c r="Q70" s="58" t="s">
        <v>116</v>
      </c>
      <c r="R70" s="58" t="s">
        <v>116</v>
      </c>
      <c r="S70" s="59"/>
      <c r="T70" s="58" t="s">
        <v>116</v>
      </c>
      <c r="U70" s="50"/>
      <c r="V70" s="143">
        <f>SUM($E70:$U71)</f>
        <v>0</v>
      </c>
      <c r="W70" s="60">
        <v>3</v>
      </c>
      <c r="X70" s="60">
        <v>7</v>
      </c>
      <c r="Y70" s="60">
        <v>13</v>
      </c>
      <c r="Z70" s="60">
        <v>22</v>
      </c>
      <c r="AA70" s="60">
        <v>35</v>
      </c>
      <c r="AB70" s="60">
        <v>42</v>
      </c>
      <c r="AC70" s="60">
        <v>58</v>
      </c>
      <c r="AD70" s="60">
        <v>76</v>
      </c>
      <c r="AE70" s="60">
        <v>88</v>
      </c>
      <c r="AF70" s="60">
        <v>100</v>
      </c>
      <c r="AG70" s="52">
        <v>110</v>
      </c>
      <c r="AH70" s="52">
        <v>120</v>
      </c>
      <c r="AI70" s="52">
        <v>130</v>
      </c>
      <c r="AJ70" s="52">
        <v>140</v>
      </c>
      <c r="AK70" s="52">
        <v>150</v>
      </c>
      <c r="AL70" s="52">
        <v>160</v>
      </c>
      <c r="AM70" s="52">
        <v>170</v>
      </c>
      <c r="AN70" s="53">
        <v>180</v>
      </c>
      <c r="AO70" s="1"/>
    </row>
    <row r="71" spans="1:41" ht="23.25" thickBot="1">
      <c r="A71" s="1"/>
      <c r="B71" s="48" t="s">
        <v>482</v>
      </c>
      <c r="C71" s="49" t="s">
        <v>483</v>
      </c>
      <c r="D71" s="147"/>
      <c r="E71" s="55" t="s">
        <v>116</v>
      </c>
      <c r="F71" s="55" t="s">
        <v>116</v>
      </c>
      <c r="G71" s="55" t="s">
        <v>116</v>
      </c>
      <c r="H71" s="65"/>
      <c r="I71" s="55" t="s">
        <v>116</v>
      </c>
      <c r="J71" s="65"/>
      <c r="K71" s="55" t="s">
        <v>116</v>
      </c>
      <c r="L71" s="55" t="s">
        <v>116</v>
      </c>
      <c r="M71" s="55" t="s">
        <v>116</v>
      </c>
      <c r="N71" s="55" t="s">
        <v>116</v>
      </c>
      <c r="O71" s="55" t="s">
        <v>116</v>
      </c>
      <c r="P71" s="65"/>
      <c r="Q71" s="55" t="s">
        <v>116</v>
      </c>
      <c r="R71" s="55" t="s">
        <v>116</v>
      </c>
      <c r="S71" s="54"/>
      <c r="T71" s="55" t="s">
        <v>116</v>
      </c>
      <c r="U71" s="54"/>
      <c r="V71" s="144"/>
      <c r="W71" s="56" t="s">
        <v>346</v>
      </c>
      <c r="X71" s="56" t="s">
        <v>485</v>
      </c>
      <c r="Y71" s="56" t="s">
        <v>348</v>
      </c>
      <c r="Z71" s="56" t="s">
        <v>486</v>
      </c>
      <c r="AA71" s="56" t="s">
        <v>350</v>
      </c>
      <c r="AB71" s="56" t="s">
        <v>487</v>
      </c>
      <c r="AC71" s="56" t="s">
        <v>488</v>
      </c>
      <c r="AD71" s="56" t="s">
        <v>489</v>
      </c>
      <c r="AE71" s="56" t="s">
        <v>353</v>
      </c>
      <c r="AF71" s="56" t="s">
        <v>490</v>
      </c>
      <c r="AG71" s="56" t="s">
        <v>355</v>
      </c>
      <c r="AH71" s="56" t="s">
        <v>491</v>
      </c>
      <c r="AI71" s="56" t="s">
        <v>350</v>
      </c>
      <c r="AJ71" s="56" t="s">
        <v>492</v>
      </c>
      <c r="AK71" s="56" t="s">
        <v>359</v>
      </c>
      <c r="AL71" s="56"/>
      <c r="AM71" s="56"/>
      <c r="AN71" s="64"/>
      <c r="AO71" s="1"/>
    </row>
    <row r="72" spans="1:41" ht="15">
      <c r="A72" s="1"/>
      <c r="B72" s="48" t="s">
        <v>493</v>
      </c>
      <c r="C72" s="49" t="s">
        <v>494</v>
      </c>
      <c r="D72" s="145" t="s">
        <v>495</v>
      </c>
      <c r="E72" s="58" t="s">
        <v>116</v>
      </c>
      <c r="F72" s="58" t="s">
        <v>116</v>
      </c>
      <c r="G72" s="58" t="s">
        <v>116</v>
      </c>
      <c r="H72" s="59"/>
      <c r="I72" s="59"/>
      <c r="J72" s="58" t="s">
        <v>116</v>
      </c>
      <c r="K72" s="59"/>
      <c r="L72" s="58" t="s">
        <v>116</v>
      </c>
      <c r="M72" s="58" t="s">
        <v>116</v>
      </c>
      <c r="N72" s="59"/>
      <c r="O72" s="58" t="s">
        <v>116</v>
      </c>
      <c r="P72" s="59"/>
      <c r="Q72" s="58" t="s">
        <v>116</v>
      </c>
      <c r="R72" s="58" t="s">
        <v>116</v>
      </c>
      <c r="S72" s="58" t="s">
        <v>116</v>
      </c>
      <c r="T72" s="58" t="s">
        <v>116</v>
      </c>
      <c r="U72" s="50"/>
      <c r="V72" s="143">
        <f>SUM($E72:$U73)</f>
        <v>0</v>
      </c>
      <c r="W72" s="60">
        <v>3</v>
      </c>
      <c r="X72" s="60">
        <v>7</v>
      </c>
      <c r="Y72" s="60">
        <v>12</v>
      </c>
      <c r="Z72" s="60">
        <v>18</v>
      </c>
      <c r="AA72" s="60">
        <v>25</v>
      </c>
      <c r="AB72" s="60">
        <v>30</v>
      </c>
      <c r="AC72" s="60">
        <v>42</v>
      </c>
      <c r="AD72" s="60">
        <v>60</v>
      </c>
      <c r="AE72" s="60">
        <v>77</v>
      </c>
      <c r="AF72" s="60">
        <v>100</v>
      </c>
      <c r="AG72" s="52">
        <v>110</v>
      </c>
      <c r="AH72" s="52">
        <v>120</v>
      </c>
      <c r="AI72" s="52">
        <v>130</v>
      </c>
      <c r="AJ72" s="52">
        <v>140</v>
      </c>
      <c r="AK72" s="52">
        <v>150</v>
      </c>
      <c r="AL72" s="52">
        <v>160</v>
      </c>
      <c r="AM72" s="52">
        <v>170</v>
      </c>
      <c r="AN72" s="53">
        <v>180</v>
      </c>
      <c r="AO72" s="1"/>
    </row>
    <row r="73" spans="1:41" ht="23.25" thickBot="1">
      <c r="A73" s="1"/>
      <c r="B73" s="48" t="s">
        <v>493</v>
      </c>
      <c r="C73" s="49" t="s">
        <v>494</v>
      </c>
      <c r="D73" s="147"/>
      <c r="E73" s="55" t="s">
        <v>116</v>
      </c>
      <c r="F73" s="55" t="s">
        <v>116</v>
      </c>
      <c r="G73" s="55" t="s">
        <v>116</v>
      </c>
      <c r="H73" s="54"/>
      <c r="I73" s="54"/>
      <c r="J73" s="55" t="s">
        <v>116</v>
      </c>
      <c r="K73" s="65"/>
      <c r="L73" s="55" t="s">
        <v>116</v>
      </c>
      <c r="M73" s="55" t="s">
        <v>116</v>
      </c>
      <c r="N73" s="65"/>
      <c r="O73" s="55" t="s">
        <v>116</v>
      </c>
      <c r="P73" s="65"/>
      <c r="Q73" s="55" t="s">
        <v>116</v>
      </c>
      <c r="R73" s="55" t="s">
        <v>116</v>
      </c>
      <c r="S73" s="55" t="s">
        <v>116</v>
      </c>
      <c r="T73" s="55" t="s">
        <v>116</v>
      </c>
      <c r="U73" s="54"/>
      <c r="V73" s="144"/>
      <c r="W73" s="56" t="s">
        <v>496</v>
      </c>
      <c r="X73" s="56" t="s">
        <v>497</v>
      </c>
      <c r="Y73" s="56" t="s">
        <v>498</v>
      </c>
      <c r="Z73" s="56" t="s">
        <v>499</v>
      </c>
      <c r="AA73" s="56" t="s">
        <v>500</v>
      </c>
      <c r="AB73" s="56" t="s">
        <v>501</v>
      </c>
      <c r="AC73" s="57" t="s">
        <v>502</v>
      </c>
      <c r="AD73" s="56" t="s">
        <v>503</v>
      </c>
      <c r="AE73" s="56" t="s">
        <v>504</v>
      </c>
      <c r="AF73" s="56" t="s">
        <v>505</v>
      </c>
      <c r="AG73" s="57" t="s">
        <v>478</v>
      </c>
      <c r="AH73" s="56" t="s">
        <v>506</v>
      </c>
      <c r="AI73" s="56" t="s">
        <v>507</v>
      </c>
      <c r="AJ73" s="56" t="s">
        <v>508</v>
      </c>
      <c r="AK73" s="56" t="s">
        <v>509</v>
      </c>
      <c r="AL73" s="56"/>
      <c r="AM73" s="56"/>
      <c r="AN73" s="64"/>
      <c r="AO73" s="1"/>
    </row>
    <row r="74" spans="1:41" ht="15">
      <c r="A74" s="1"/>
      <c r="B74" s="48" t="s">
        <v>510</v>
      </c>
      <c r="C74" s="49" t="s">
        <v>511</v>
      </c>
      <c r="D74" s="145" t="s">
        <v>512</v>
      </c>
      <c r="E74" s="58" t="s">
        <v>116</v>
      </c>
      <c r="F74" s="58" t="s">
        <v>116</v>
      </c>
      <c r="G74" s="58" t="s">
        <v>116</v>
      </c>
      <c r="H74" s="58" t="s">
        <v>116</v>
      </c>
      <c r="I74" s="58" t="s">
        <v>116</v>
      </c>
      <c r="J74" s="58" t="s">
        <v>116</v>
      </c>
      <c r="K74" s="59"/>
      <c r="L74" s="59"/>
      <c r="M74" s="58" t="s">
        <v>116</v>
      </c>
      <c r="N74" s="58" t="s">
        <v>116</v>
      </c>
      <c r="O74" s="58" t="s">
        <v>116</v>
      </c>
      <c r="P74" s="58" t="s">
        <v>116</v>
      </c>
      <c r="Q74" s="58" t="s">
        <v>116</v>
      </c>
      <c r="R74" s="50"/>
      <c r="S74" s="58" t="s">
        <v>116</v>
      </c>
      <c r="T74" s="58" t="s">
        <v>116</v>
      </c>
      <c r="U74" s="50"/>
      <c r="V74" s="143">
        <f>SUM($E74:$U75)</f>
        <v>0</v>
      </c>
      <c r="W74" s="60">
        <v>3</v>
      </c>
      <c r="X74" s="60">
        <v>7</v>
      </c>
      <c r="Y74" s="60">
        <v>13</v>
      </c>
      <c r="Z74" s="60">
        <v>22</v>
      </c>
      <c r="AA74" s="60">
        <v>35</v>
      </c>
      <c r="AB74" s="60">
        <v>42</v>
      </c>
      <c r="AC74" s="60">
        <v>58</v>
      </c>
      <c r="AD74" s="60">
        <v>76</v>
      </c>
      <c r="AE74" s="60">
        <v>88</v>
      </c>
      <c r="AF74" s="60">
        <v>100</v>
      </c>
      <c r="AG74" s="52">
        <v>110</v>
      </c>
      <c r="AH74" s="52">
        <v>120</v>
      </c>
      <c r="AI74" s="52">
        <v>130</v>
      </c>
      <c r="AJ74" s="52">
        <v>140</v>
      </c>
      <c r="AK74" s="52">
        <v>150</v>
      </c>
      <c r="AL74" s="52">
        <v>160</v>
      </c>
      <c r="AM74" s="52">
        <v>170</v>
      </c>
      <c r="AN74" s="53">
        <v>180</v>
      </c>
      <c r="AO74" s="1"/>
    </row>
    <row r="75" spans="1:41" ht="23.25" thickBot="1">
      <c r="A75" s="1"/>
      <c r="B75" s="48" t="s">
        <v>510</v>
      </c>
      <c r="C75" s="49" t="s">
        <v>511</v>
      </c>
      <c r="D75" s="147"/>
      <c r="E75" s="55" t="s">
        <v>116</v>
      </c>
      <c r="F75" s="55" t="s">
        <v>116</v>
      </c>
      <c r="G75" s="55" t="s">
        <v>116</v>
      </c>
      <c r="H75" s="55" t="s">
        <v>116</v>
      </c>
      <c r="I75" s="55" t="s">
        <v>116</v>
      </c>
      <c r="J75" s="55" t="s">
        <v>116</v>
      </c>
      <c r="K75" s="65"/>
      <c r="L75" s="54"/>
      <c r="M75" s="55" t="s">
        <v>116</v>
      </c>
      <c r="N75" s="55" t="s">
        <v>116</v>
      </c>
      <c r="O75" s="55" t="s">
        <v>116</v>
      </c>
      <c r="P75" s="55" t="s">
        <v>116</v>
      </c>
      <c r="Q75" s="55" t="s">
        <v>116</v>
      </c>
      <c r="R75" s="54"/>
      <c r="S75" s="55" t="s">
        <v>116</v>
      </c>
      <c r="T75" s="55" t="s">
        <v>116</v>
      </c>
      <c r="U75" s="54"/>
      <c r="V75" s="144"/>
      <c r="W75" s="56" t="s">
        <v>513</v>
      </c>
      <c r="X75" s="56" t="s">
        <v>514</v>
      </c>
      <c r="Y75" s="56" t="s">
        <v>346</v>
      </c>
      <c r="Z75" s="56" t="s">
        <v>515</v>
      </c>
      <c r="AA75" s="56" t="s">
        <v>348</v>
      </c>
      <c r="AB75" s="56" t="s">
        <v>516</v>
      </c>
      <c r="AC75" s="56" t="s">
        <v>350</v>
      </c>
      <c r="AD75" s="56" t="s">
        <v>517</v>
      </c>
      <c r="AE75" s="56" t="s">
        <v>353</v>
      </c>
      <c r="AF75" s="56" t="s">
        <v>518</v>
      </c>
      <c r="AG75" s="56" t="s">
        <v>350</v>
      </c>
      <c r="AH75" s="56" t="s">
        <v>519</v>
      </c>
      <c r="AI75" s="56" t="s">
        <v>355</v>
      </c>
      <c r="AJ75" s="56" t="s">
        <v>520</v>
      </c>
      <c r="AK75" s="56" t="s">
        <v>521</v>
      </c>
      <c r="AL75" s="56"/>
      <c r="AM75" s="56"/>
      <c r="AN75" s="64"/>
      <c r="AO75" s="1"/>
    </row>
    <row r="76" spans="1:41" ht="15">
      <c r="A76" s="1"/>
      <c r="B76" s="48" t="s">
        <v>522</v>
      </c>
      <c r="C76" s="49" t="s">
        <v>523</v>
      </c>
      <c r="D76" s="145" t="s">
        <v>524</v>
      </c>
      <c r="E76" s="58" t="s">
        <v>116</v>
      </c>
      <c r="F76" s="58" t="s">
        <v>116</v>
      </c>
      <c r="G76" s="58" t="s">
        <v>116</v>
      </c>
      <c r="H76" s="58" t="s">
        <v>116</v>
      </c>
      <c r="I76" s="58" t="s">
        <v>116</v>
      </c>
      <c r="J76" s="58" t="s">
        <v>116</v>
      </c>
      <c r="K76" s="58" t="s">
        <v>116</v>
      </c>
      <c r="L76" s="58" t="s">
        <v>116</v>
      </c>
      <c r="M76" s="50"/>
      <c r="N76" s="50"/>
      <c r="O76" s="50"/>
      <c r="P76" s="58" t="s">
        <v>116</v>
      </c>
      <c r="Q76" s="58" t="s">
        <v>116</v>
      </c>
      <c r="R76" s="50"/>
      <c r="S76" s="58" t="s">
        <v>116</v>
      </c>
      <c r="T76" s="59"/>
      <c r="U76" s="50"/>
      <c r="V76" s="143">
        <f>SUM($E76:$U77)</f>
        <v>0</v>
      </c>
      <c r="W76" s="60">
        <v>3</v>
      </c>
      <c r="X76" s="60">
        <v>7</v>
      </c>
      <c r="Y76" s="60">
        <v>13</v>
      </c>
      <c r="Z76" s="60">
        <v>22</v>
      </c>
      <c r="AA76" s="60">
        <v>35</v>
      </c>
      <c r="AB76" s="60">
        <v>42</v>
      </c>
      <c r="AC76" s="60">
        <v>58</v>
      </c>
      <c r="AD76" s="60">
        <v>76</v>
      </c>
      <c r="AE76" s="60">
        <v>88</v>
      </c>
      <c r="AF76" s="60">
        <v>100</v>
      </c>
      <c r="AG76" s="52">
        <v>110</v>
      </c>
      <c r="AH76" s="52">
        <v>120</v>
      </c>
      <c r="AI76" s="52">
        <v>130</v>
      </c>
      <c r="AJ76" s="52">
        <v>140</v>
      </c>
      <c r="AK76" s="52">
        <v>150</v>
      </c>
      <c r="AL76" s="52">
        <v>160</v>
      </c>
      <c r="AM76" s="52">
        <v>170</v>
      </c>
      <c r="AN76" s="53">
        <v>180</v>
      </c>
      <c r="AO76" s="1"/>
    </row>
    <row r="77" spans="1:41" ht="23.25" thickBot="1">
      <c r="A77" s="1"/>
      <c r="B77" s="48" t="s">
        <v>522</v>
      </c>
      <c r="C77" s="49" t="s">
        <v>523</v>
      </c>
      <c r="D77" s="147"/>
      <c r="E77" s="55" t="s">
        <v>116</v>
      </c>
      <c r="F77" s="55" t="s">
        <v>116</v>
      </c>
      <c r="G77" s="55" t="s">
        <v>116</v>
      </c>
      <c r="H77" s="55" t="s">
        <v>116</v>
      </c>
      <c r="I77" s="55" t="s">
        <v>116</v>
      </c>
      <c r="J77" s="55" t="s">
        <v>116</v>
      </c>
      <c r="K77" s="55" t="s">
        <v>116</v>
      </c>
      <c r="L77" s="55" t="s">
        <v>116</v>
      </c>
      <c r="M77" s="54"/>
      <c r="N77" s="54"/>
      <c r="O77" s="54"/>
      <c r="P77" s="55" t="s">
        <v>116</v>
      </c>
      <c r="Q77" s="55" t="s">
        <v>116</v>
      </c>
      <c r="R77" s="54"/>
      <c r="S77" s="55" t="s">
        <v>116</v>
      </c>
      <c r="T77" s="54"/>
      <c r="U77" s="54"/>
      <c r="V77" s="144"/>
      <c r="W77" s="56" t="s">
        <v>346</v>
      </c>
      <c r="X77" s="56" t="s">
        <v>525</v>
      </c>
      <c r="Y77" s="57" t="s">
        <v>526</v>
      </c>
      <c r="Z77" s="56" t="s">
        <v>527</v>
      </c>
      <c r="AA77" s="56" t="s">
        <v>350</v>
      </c>
      <c r="AB77" s="56" t="s">
        <v>528</v>
      </c>
      <c r="AC77" s="57" t="s">
        <v>526</v>
      </c>
      <c r="AD77" s="56" t="s">
        <v>529</v>
      </c>
      <c r="AE77" s="56" t="s">
        <v>353</v>
      </c>
      <c r="AF77" s="56" t="s">
        <v>530</v>
      </c>
      <c r="AG77" s="56" t="s">
        <v>350</v>
      </c>
      <c r="AH77" s="56" t="s">
        <v>531</v>
      </c>
      <c r="AI77" s="56" t="s">
        <v>380</v>
      </c>
      <c r="AJ77" s="56" t="s">
        <v>532</v>
      </c>
      <c r="AK77" s="56" t="s">
        <v>533</v>
      </c>
      <c r="AL77" s="56"/>
      <c r="AM77" s="56"/>
      <c r="AN77" s="56"/>
      <c r="AO77" s="1"/>
    </row>
    <row r="78" spans="1:41" ht="15">
      <c r="A78" s="1"/>
      <c r="B78" s="48" t="s">
        <v>534</v>
      </c>
      <c r="C78" s="49" t="s">
        <v>535</v>
      </c>
      <c r="D78" s="145" t="s">
        <v>536</v>
      </c>
      <c r="E78" s="58" t="s">
        <v>116</v>
      </c>
      <c r="F78" s="58" t="s">
        <v>116</v>
      </c>
      <c r="G78" s="58" t="s">
        <v>116</v>
      </c>
      <c r="H78" s="58" t="s">
        <v>116</v>
      </c>
      <c r="I78" s="58" t="s">
        <v>116</v>
      </c>
      <c r="J78" s="58" t="s">
        <v>116</v>
      </c>
      <c r="K78" s="58" t="s">
        <v>116</v>
      </c>
      <c r="L78" s="58" t="s">
        <v>116</v>
      </c>
      <c r="M78" s="58" t="s">
        <v>116</v>
      </c>
      <c r="N78" s="59"/>
      <c r="O78" s="59"/>
      <c r="P78" s="58" t="s">
        <v>116</v>
      </c>
      <c r="Q78" s="58" t="s">
        <v>116</v>
      </c>
      <c r="R78" s="50"/>
      <c r="S78" s="58" t="s">
        <v>116</v>
      </c>
      <c r="T78" s="58" t="s">
        <v>116</v>
      </c>
      <c r="U78" s="50"/>
      <c r="V78" s="143">
        <f>SUM($E78:$U79)</f>
        <v>0</v>
      </c>
      <c r="W78" s="60">
        <v>3</v>
      </c>
      <c r="X78" s="60">
        <v>7</v>
      </c>
      <c r="Y78" s="60">
        <v>13</v>
      </c>
      <c r="Z78" s="60">
        <v>22</v>
      </c>
      <c r="AA78" s="60">
        <v>35</v>
      </c>
      <c r="AB78" s="60">
        <v>42</v>
      </c>
      <c r="AC78" s="60">
        <v>58</v>
      </c>
      <c r="AD78" s="60">
        <v>76</v>
      </c>
      <c r="AE78" s="60">
        <v>88</v>
      </c>
      <c r="AF78" s="60">
        <v>100</v>
      </c>
      <c r="AG78" s="52">
        <v>110</v>
      </c>
      <c r="AH78" s="52">
        <v>120</v>
      </c>
      <c r="AI78" s="52">
        <v>130</v>
      </c>
      <c r="AJ78" s="52">
        <v>140</v>
      </c>
      <c r="AK78" s="52">
        <v>150</v>
      </c>
      <c r="AL78" s="52">
        <v>160</v>
      </c>
      <c r="AM78" s="52">
        <v>170</v>
      </c>
      <c r="AN78" s="53">
        <v>180</v>
      </c>
      <c r="AO78" s="1"/>
    </row>
    <row r="79" spans="1:41" ht="23.25" thickBot="1">
      <c r="A79" s="1"/>
      <c r="B79" s="48" t="s">
        <v>534</v>
      </c>
      <c r="C79" s="49" t="s">
        <v>535</v>
      </c>
      <c r="D79" s="147"/>
      <c r="E79" s="55" t="s">
        <v>116</v>
      </c>
      <c r="F79" s="55" t="s">
        <v>116</v>
      </c>
      <c r="G79" s="55" t="s">
        <v>116</v>
      </c>
      <c r="H79" s="55" t="s">
        <v>116</v>
      </c>
      <c r="I79" s="55" t="s">
        <v>116</v>
      </c>
      <c r="J79" s="55" t="s">
        <v>116</v>
      </c>
      <c r="K79" s="55" t="s">
        <v>116</v>
      </c>
      <c r="L79" s="55" t="s">
        <v>116</v>
      </c>
      <c r="M79" s="55" t="s">
        <v>116</v>
      </c>
      <c r="N79" s="54"/>
      <c r="O79" s="54"/>
      <c r="P79" s="55" t="s">
        <v>116</v>
      </c>
      <c r="Q79" s="55" t="s">
        <v>116</v>
      </c>
      <c r="R79" s="54"/>
      <c r="S79" s="55" t="s">
        <v>116</v>
      </c>
      <c r="T79" s="55" t="s">
        <v>116</v>
      </c>
      <c r="U79" s="54"/>
      <c r="V79" s="144"/>
      <c r="W79" s="56" t="s">
        <v>537</v>
      </c>
      <c r="X79" s="56" t="s">
        <v>346</v>
      </c>
      <c r="Y79" s="56" t="s">
        <v>538</v>
      </c>
      <c r="Z79" s="56" t="s">
        <v>346</v>
      </c>
      <c r="AA79" s="56" t="s">
        <v>539</v>
      </c>
      <c r="AB79" s="56" t="s">
        <v>540</v>
      </c>
      <c r="AC79" s="56" t="s">
        <v>541</v>
      </c>
      <c r="AD79" s="56" t="s">
        <v>346</v>
      </c>
      <c r="AE79" s="56" t="s">
        <v>542</v>
      </c>
      <c r="AF79" s="56" t="s">
        <v>543</v>
      </c>
      <c r="AG79" s="56" t="s">
        <v>346</v>
      </c>
      <c r="AH79" s="56" t="s">
        <v>544</v>
      </c>
      <c r="AI79" s="56" t="s">
        <v>355</v>
      </c>
      <c r="AJ79" s="67" t="s">
        <v>545</v>
      </c>
      <c r="AK79" s="56" t="s">
        <v>359</v>
      </c>
      <c r="AL79" s="67"/>
      <c r="AM79" s="56"/>
      <c r="AN79" s="64"/>
      <c r="AO79" s="1"/>
    </row>
    <row r="80" spans="1:41" ht="15.75" thickBot="1">
      <c r="A80" s="1"/>
      <c r="B80" s="68"/>
      <c r="C80" s="47"/>
      <c r="D80" s="68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69"/>
      <c r="AO80" s="1"/>
    </row>
    <row r="81" spans="1:41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 t="s">
        <v>546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</sheetData>
  <sheetProtection password="EFEB" sheet="1" objects="1" scenarios="1" formatCells="0" autoFilter="0"/>
  <autoFilter ref="B13:C79"/>
  <mergeCells count="82">
    <mergeCell ref="D76:D77"/>
    <mergeCell ref="V76:V77"/>
    <mergeCell ref="D78:D79"/>
    <mergeCell ref="V78:V79"/>
    <mergeCell ref="D70:D71"/>
    <mergeCell ref="V70:V71"/>
    <mergeCell ref="D72:D73"/>
    <mergeCell ref="V72:V73"/>
    <mergeCell ref="D74:D75"/>
    <mergeCell ref="V74:V75"/>
    <mergeCell ref="D64:D65"/>
    <mergeCell ref="V64:V65"/>
    <mergeCell ref="D66:D67"/>
    <mergeCell ref="V66:V67"/>
    <mergeCell ref="D68:D69"/>
    <mergeCell ref="V68:V69"/>
    <mergeCell ref="D58:D59"/>
    <mergeCell ref="V58:V59"/>
    <mergeCell ref="D60:D61"/>
    <mergeCell ref="V60:V61"/>
    <mergeCell ref="D62:D63"/>
    <mergeCell ref="V62:V63"/>
    <mergeCell ref="D52:D53"/>
    <mergeCell ref="V52:V53"/>
    <mergeCell ref="D54:D55"/>
    <mergeCell ref="V54:V55"/>
    <mergeCell ref="D56:D57"/>
    <mergeCell ref="V56:V57"/>
    <mergeCell ref="D44:D45"/>
    <mergeCell ref="V44:V45"/>
    <mergeCell ref="D48:D49"/>
    <mergeCell ref="V48:V49"/>
    <mergeCell ref="D50:D51"/>
    <mergeCell ref="V50:V51"/>
    <mergeCell ref="D46:D47"/>
    <mergeCell ref="V46:V47"/>
    <mergeCell ref="D38:D39"/>
    <mergeCell ref="V38:V39"/>
    <mergeCell ref="D40:D41"/>
    <mergeCell ref="V40:V41"/>
    <mergeCell ref="D42:D43"/>
    <mergeCell ref="V42:V43"/>
    <mergeCell ref="D32:D33"/>
    <mergeCell ref="V32:V33"/>
    <mergeCell ref="D34:D35"/>
    <mergeCell ref="V34:V35"/>
    <mergeCell ref="D36:D37"/>
    <mergeCell ref="V36:V37"/>
    <mergeCell ref="D26:D27"/>
    <mergeCell ref="V26:V27"/>
    <mergeCell ref="D28:D29"/>
    <mergeCell ref="V28:V29"/>
    <mergeCell ref="D30:D31"/>
    <mergeCell ref="V30:V31"/>
    <mergeCell ref="D20:D21"/>
    <mergeCell ref="V20:V21"/>
    <mergeCell ref="D22:D23"/>
    <mergeCell ref="V22:V23"/>
    <mergeCell ref="D24:D25"/>
    <mergeCell ref="V24:V25"/>
    <mergeCell ref="D14:D15"/>
    <mergeCell ref="V14:V15"/>
    <mergeCell ref="D16:D17"/>
    <mergeCell ref="V16:V17"/>
    <mergeCell ref="D18:D19"/>
    <mergeCell ref="V18:V19"/>
    <mergeCell ref="Y8:AN8"/>
    <mergeCell ref="Y9:AN9"/>
    <mergeCell ref="Y10:AN10"/>
    <mergeCell ref="Y11:AN11"/>
    <mergeCell ref="D13:U13"/>
    <mergeCell ref="W13:AN13"/>
    <mergeCell ref="B2:B12"/>
    <mergeCell ref="C2:C12"/>
    <mergeCell ref="V2:V12"/>
    <mergeCell ref="X2:AN2"/>
    <mergeCell ref="U3:U4"/>
    <mergeCell ref="Y4:AN4"/>
    <mergeCell ref="Y5:AN5"/>
    <mergeCell ref="Y6:AN6"/>
    <mergeCell ref="Y7:AN7"/>
    <mergeCell ref="U8:U10"/>
  </mergeCells>
  <conditionalFormatting sqref="E12:O12">
    <cfRule type="cellIs" priority="925" dxfId="1445" operator="greaterThan" stopIfTrue="1">
      <formula>0</formula>
    </cfRule>
    <cfRule type="cellIs" priority="926" dxfId="1446" operator="lessThan" stopIfTrue="1">
      <formula>0</formula>
    </cfRule>
  </conditionalFormatting>
  <conditionalFormatting sqref="W14:AE14 Y15 AA15:AB15 AD15:AE15 W54:AF54 W56:AF56 W58:AF58 W60:AF60 W62:AF62 W64:AF64 W66:AF66 W68:AF68 W70:AF70 W72:AF72 W74:AF74 W76:AF76 W78:AF78 AA17:AB17 AD17:AE17 AA19:AB19 AD19:AE19 AA21:AB21 AD21:AE21 AA23:AB23 AD23:AE23 AA25:AB25 AD25:AE25 AA27:AB27 AD27:AE27 AA29:AB29 AD29:AE29 AD31:AE31 AA33:AB33 AD33:AE33 AA35:AB35 AD35:AE35 AA37:AB37 AD37:AE37 AA39:AB39 AD39:AE39 AA41:AB41 AD41:AE41 AA49:AB49 AD49:AE49 AA51:AB51 AD51:AE51 AA53:AB53 AD53:AE53 AD55:AE55 AA57:AB57 AD57:AE57 AA59:AB59 AD59:AE59 AA61:AB61 AD61:AE61 AD63:AE63 AA63:AB63 AA65:AB65 AD65:AE65 AA67:AB67 AD67:AE67 AA69:AB69 AD69:AE69 AA71:AB71 AD71:AE71 AA73:AB73 AD73:AE73 AA75:AB75 AD75:AE75 AA77:AB77 AD77:AE77 AA79:AB79 AD79:AE79 AA43:AB43 AD43:AE43 AA45:AB45 AD45:AE45 AM14:AN14 AM16 AM18 AM20 AM22 AM24 AM26 AM28 AM30 AM32 AM34 AM36 AM38 AM40:AM45 AM48:AM79">
    <cfRule type="cellIs" priority="924" dxfId="1445" operator="lessThanOrEqual" stopIfTrue="1">
      <formula>$V14</formula>
    </cfRule>
  </conditionalFormatting>
  <conditionalFormatting sqref="W30:AE30">
    <cfRule type="cellIs" priority="917" dxfId="1445" operator="lessThanOrEqual" stopIfTrue="1">
      <formula>$V30</formula>
    </cfRule>
  </conditionalFormatting>
  <conditionalFormatting sqref="W16:AE16">
    <cfRule type="cellIs" priority="923" dxfId="1445" operator="lessThanOrEqual" stopIfTrue="1">
      <formula>$V16</formula>
    </cfRule>
  </conditionalFormatting>
  <conditionalFormatting sqref="W18:AE18">
    <cfRule type="cellIs" priority="922" dxfId="1445" operator="lessThanOrEqual" stopIfTrue="1">
      <formula>$V18</formula>
    </cfRule>
  </conditionalFormatting>
  <conditionalFormatting sqref="W20:AE20">
    <cfRule type="cellIs" priority="921" dxfId="1445" operator="lessThanOrEqual" stopIfTrue="1">
      <formula>$V20</formula>
    </cfRule>
  </conditionalFormatting>
  <conditionalFormatting sqref="W22:AE22">
    <cfRule type="cellIs" priority="920" dxfId="1445" operator="lessThanOrEqual" stopIfTrue="1">
      <formula>$V22</formula>
    </cfRule>
  </conditionalFormatting>
  <conditionalFormatting sqref="W24:AE24">
    <cfRule type="cellIs" priority="919" dxfId="1445" operator="lessThanOrEqual" stopIfTrue="1">
      <formula>$V24</formula>
    </cfRule>
  </conditionalFormatting>
  <conditionalFormatting sqref="W28:AE28">
    <cfRule type="cellIs" priority="918" dxfId="1445" operator="lessThanOrEqual" stopIfTrue="1">
      <formula>$V28</formula>
    </cfRule>
  </conditionalFormatting>
  <conditionalFormatting sqref="W32:AE32">
    <cfRule type="cellIs" priority="916" dxfId="1445" operator="lessThanOrEqual" stopIfTrue="1">
      <formula>$V32</formula>
    </cfRule>
  </conditionalFormatting>
  <conditionalFormatting sqref="W36:AE36">
    <cfRule type="cellIs" priority="915" dxfId="1445" operator="lessThanOrEqual" stopIfTrue="1">
      <formula>$V36</formula>
    </cfRule>
  </conditionalFormatting>
  <conditionalFormatting sqref="W48:AE48">
    <cfRule type="cellIs" priority="914" dxfId="1445" operator="lessThanOrEqual" stopIfTrue="1">
      <formula>$V48</formula>
    </cfRule>
  </conditionalFormatting>
  <conditionalFormatting sqref="W50:AE50">
    <cfRule type="cellIs" priority="913" dxfId="1445" operator="lessThanOrEqual" stopIfTrue="1">
      <formula>$V50</formula>
    </cfRule>
  </conditionalFormatting>
  <conditionalFormatting sqref="W52:AE52">
    <cfRule type="cellIs" priority="912" dxfId="1445" operator="lessThanOrEqual" stopIfTrue="1">
      <formula>$V52</formula>
    </cfRule>
  </conditionalFormatting>
  <conditionalFormatting sqref="K12">
    <cfRule type="cellIs" priority="910" dxfId="1445" operator="greaterThan" stopIfTrue="1">
      <formula>0</formula>
    </cfRule>
    <cfRule type="cellIs" priority="911" dxfId="1446" operator="lessThan" stopIfTrue="1">
      <formula>0</formula>
    </cfRule>
  </conditionalFormatting>
  <conditionalFormatting sqref="O12">
    <cfRule type="cellIs" priority="908" dxfId="1445" operator="greaterThan" stopIfTrue="1">
      <formula>0</formula>
    </cfRule>
    <cfRule type="cellIs" priority="909" dxfId="1446" operator="lessThan" stopIfTrue="1">
      <formula>0</formula>
    </cfRule>
  </conditionalFormatting>
  <conditionalFormatting sqref="W26:AE26">
    <cfRule type="cellIs" priority="907" dxfId="1445" operator="lessThanOrEqual" stopIfTrue="1">
      <formula>$V26</formula>
    </cfRule>
  </conditionalFormatting>
  <conditionalFormatting sqref="W34:AE34">
    <cfRule type="cellIs" priority="906" dxfId="1445" operator="lessThanOrEqual" stopIfTrue="1">
      <formula>$V34</formula>
    </cfRule>
  </conditionalFormatting>
  <conditionalFormatting sqref="Z15">
    <cfRule type="cellIs" priority="905" dxfId="1445" operator="lessThanOrEqual" stopIfTrue="1">
      <formula>$V15</formula>
    </cfRule>
  </conditionalFormatting>
  <conditionalFormatting sqref="AC15">
    <cfRule type="cellIs" priority="904" dxfId="1445" operator="lessThanOrEqual" stopIfTrue="1">
      <formula>$V15</formula>
    </cfRule>
  </conditionalFormatting>
  <conditionalFormatting sqref="P12">
    <cfRule type="cellIs" priority="902" dxfId="1445" operator="greaterThan" stopIfTrue="1">
      <formula>0</formula>
    </cfRule>
    <cfRule type="cellIs" priority="903" dxfId="1446" operator="lessThan" stopIfTrue="1">
      <formula>0</formula>
    </cfRule>
  </conditionalFormatting>
  <conditionalFormatting sqref="P12">
    <cfRule type="cellIs" priority="900" dxfId="1445" operator="greaterThan" stopIfTrue="1">
      <formula>0</formula>
    </cfRule>
    <cfRule type="cellIs" priority="901" dxfId="1446" operator="lessThan" stopIfTrue="1">
      <formula>0</formula>
    </cfRule>
  </conditionalFormatting>
  <conditionalFormatting sqref="W38:AE38">
    <cfRule type="cellIs" priority="899" dxfId="1445" operator="lessThanOrEqual" stopIfTrue="1">
      <formula>$V38</formula>
    </cfRule>
  </conditionalFormatting>
  <conditionalFormatting sqref="Q12">
    <cfRule type="cellIs" priority="897" dxfId="1445" operator="greaterThan" stopIfTrue="1">
      <formula>0</formula>
    </cfRule>
    <cfRule type="cellIs" priority="898" dxfId="1446" operator="lessThan" stopIfTrue="1">
      <formula>0</formula>
    </cfRule>
  </conditionalFormatting>
  <conditionalFormatting sqref="W40:AE40">
    <cfRule type="cellIs" priority="896" dxfId="1445" operator="lessThanOrEqual" stopIfTrue="1">
      <formula>$V40</formula>
    </cfRule>
  </conditionalFormatting>
  <conditionalFormatting sqref="AF14:AF15">
    <cfRule type="cellIs" priority="895" dxfId="1445" operator="lessThanOrEqual" stopIfTrue="1">
      <formula>$V14</formula>
    </cfRule>
  </conditionalFormatting>
  <conditionalFormatting sqref="AF30">
    <cfRule type="cellIs" priority="888" dxfId="1445" operator="lessThanOrEqual" stopIfTrue="1">
      <formula>$V30</formula>
    </cfRule>
  </conditionalFormatting>
  <conditionalFormatting sqref="AF16">
    <cfRule type="cellIs" priority="894" dxfId="1445" operator="lessThanOrEqual" stopIfTrue="1">
      <formula>$V16</formula>
    </cfRule>
  </conditionalFormatting>
  <conditionalFormatting sqref="AF18">
    <cfRule type="cellIs" priority="893" dxfId="1445" operator="lessThanOrEqual" stopIfTrue="1">
      <formula>$V18</formula>
    </cfRule>
  </conditionalFormatting>
  <conditionalFormatting sqref="AF20">
    <cfRule type="cellIs" priority="892" dxfId="1445" operator="lessThanOrEqual" stopIfTrue="1">
      <formula>$V20</formula>
    </cfRule>
  </conditionalFormatting>
  <conditionalFormatting sqref="AF22">
    <cfRule type="cellIs" priority="891" dxfId="1445" operator="lessThanOrEqual" stopIfTrue="1">
      <formula>$V22</formula>
    </cfRule>
  </conditionalFormatting>
  <conditionalFormatting sqref="AF24">
    <cfRule type="cellIs" priority="890" dxfId="1445" operator="lessThanOrEqual" stopIfTrue="1">
      <formula>$V24</formula>
    </cfRule>
  </conditionalFormatting>
  <conditionalFormatting sqref="AF28">
    <cfRule type="cellIs" priority="889" dxfId="1445" operator="lessThanOrEqual" stopIfTrue="1">
      <formula>$V28</formula>
    </cfRule>
  </conditionalFormatting>
  <conditionalFormatting sqref="AF32">
    <cfRule type="cellIs" priority="887" dxfId="1445" operator="lessThanOrEqual" stopIfTrue="1">
      <formula>$V32</formula>
    </cfRule>
  </conditionalFormatting>
  <conditionalFormatting sqref="AF36">
    <cfRule type="cellIs" priority="886" dxfId="1445" operator="lessThanOrEqual" stopIfTrue="1">
      <formula>$V36</formula>
    </cfRule>
  </conditionalFormatting>
  <conditionalFormatting sqref="AF48">
    <cfRule type="cellIs" priority="885" dxfId="1445" operator="lessThanOrEqual" stopIfTrue="1">
      <formula>$V48</formula>
    </cfRule>
  </conditionalFormatting>
  <conditionalFormatting sqref="AF50">
    <cfRule type="cellIs" priority="884" dxfId="1445" operator="lessThanOrEqual" stopIfTrue="1">
      <formula>$V50</formula>
    </cfRule>
  </conditionalFormatting>
  <conditionalFormatting sqref="AF52">
    <cfRule type="cellIs" priority="883" dxfId="1445" operator="lessThanOrEqual" stopIfTrue="1">
      <formula>$V52</formula>
    </cfRule>
  </conditionalFormatting>
  <conditionalFormatting sqref="AF26">
    <cfRule type="cellIs" priority="882" dxfId="1445" operator="lessThanOrEqual" stopIfTrue="1">
      <formula>$V26</formula>
    </cfRule>
  </conditionalFormatting>
  <conditionalFormatting sqref="AF34">
    <cfRule type="cellIs" priority="881" dxfId="1445" operator="lessThanOrEqual" stopIfTrue="1">
      <formula>$V34</formula>
    </cfRule>
  </conditionalFormatting>
  <conditionalFormatting sqref="AF38">
    <cfRule type="cellIs" priority="880" dxfId="1445" operator="lessThanOrEqual" stopIfTrue="1">
      <formula>$V38</formula>
    </cfRule>
  </conditionalFormatting>
  <conditionalFormatting sqref="AF40">
    <cfRule type="cellIs" priority="879" dxfId="1445" operator="lessThanOrEqual" stopIfTrue="1">
      <formula>$V40</formula>
    </cfRule>
  </conditionalFormatting>
  <conditionalFormatting sqref="AN16">
    <cfRule type="cellIs" priority="878" dxfId="1445" operator="lessThanOrEqual" stopIfTrue="1">
      <formula>$V16</formula>
    </cfRule>
  </conditionalFormatting>
  <conditionalFormatting sqref="V14:V41 V48:V79">
    <cfRule type="cellIs" priority="877" dxfId="1446" operator="greaterThan" stopIfTrue="1">
      <formula>180</formula>
    </cfRule>
  </conditionalFormatting>
  <conditionalFormatting sqref="R12">
    <cfRule type="cellIs" priority="875" dxfId="1445" operator="greaterThan" stopIfTrue="1">
      <formula>0</formula>
    </cfRule>
    <cfRule type="cellIs" priority="876" dxfId="1446" operator="lessThan" stopIfTrue="1">
      <formula>0</formula>
    </cfRule>
  </conditionalFormatting>
  <conditionalFormatting sqref="AH14">
    <cfRule type="cellIs" priority="874" dxfId="1445" operator="lessThanOrEqual" stopIfTrue="1">
      <formula>$V14</formula>
    </cfRule>
  </conditionalFormatting>
  <conditionalFormatting sqref="AG14">
    <cfRule type="cellIs" priority="873" dxfId="1445" operator="lessThanOrEqual" stopIfTrue="1">
      <formula>$V14</formula>
    </cfRule>
  </conditionalFormatting>
  <conditionalFormatting sqref="AH16">
    <cfRule type="cellIs" priority="872" dxfId="1445" operator="lessThanOrEqual" stopIfTrue="1">
      <formula>$V16</formula>
    </cfRule>
  </conditionalFormatting>
  <conditionalFormatting sqref="AG16">
    <cfRule type="cellIs" priority="871" dxfId="1445" operator="lessThanOrEqual" stopIfTrue="1">
      <formula>$V16</formula>
    </cfRule>
  </conditionalFormatting>
  <conditionalFormatting sqref="AH18">
    <cfRule type="cellIs" priority="870" dxfId="1445" operator="lessThanOrEqual" stopIfTrue="1">
      <formula>$V18</formula>
    </cfRule>
  </conditionalFormatting>
  <conditionalFormatting sqref="AG18">
    <cfRule type="cellIs" priority="869" dxfId="1445" operator="lessThanOrEqual" stopIfTrue="1">
      <formula>$V18</formula>
    </cfRule>
  </conditionalFormatting>
  <conditionalFormatting sqref="AH20">
    <cfRule type="cellIs" priority="868" dxfId="1445" operator="lessThanOrEqual" stopIfTrue="1">
      <formula>$V20</formula>
    </cfRule>
  </conditionalFormatting>
  <conditionalFormatting sqref="AG20">
    <cfRule type="cellIs" priority="867" dxfId="1445" operator="lessThanOrEqual" stopIfTrue="1">
      <formula>$V20</formula>
    </cfRule>
  </conditionalFormatting>
  <conditionalFormatting sqref="AH22">
    <cfRule type="cellIs" priority="866" dxfId="1445" operator="lessThanOrEqual" stopIfTrue="1">
      <formula>$V22</formula>
    </cfRule>
  </conditionalFormatting>
  <conditionalFormatting sqref="AG22">
    <cfRule type="cellIs" priority="865" dxfId="1445" operator="lessThanOrEqual" stopIfTrue="1">
      <formula>$V22</formula>
    </cfRule>
  </conditionalFormatting>
  <conditionalFormatting sqref="AH24">
    <cfRule type="cellIs" priority="864" dxfId="1445" operator="lessThanOrEqual" stopIfTrue="1">
      <formula>$V24</formula>
    </cfRule>
  </conditionalFormatting>
  <conditionalFormatting sqref="AG24">
    <cfRule type="cellIs" priority="863" dxfId="1445" operator="lessThanOrEqual" stopIfTrue="1">
      <formula>$V24</formula>
    </cfRule>
  </conditionalFormatting>
  <conditionalFormatting sqref="AH26">
    <cfRule type="cellIs" priority="862" dxfId="1445" operator="lessThanOrEqual" stopIfTrue="1">
      <formula>$V26</formula>
    </cfRule>
  </conditionalFormatting>
  <conditionalFormatting sqref="AG26">
    <cfRule type="cellIs" priority="861" dxfId="1445" operator="lessThanOrEqual" stopIfTrue="1">
      <formula>$V26</formula>
    </cfRule>
  </conditionalFormatting>
  <conditionalFormatting sqref="AH28">
    <cfRule type="cellIs" priority="860" dxfId="1445" operator="lessThanOrEqual" stopIfTrue="1">
      <formula>$V28</formula>
    </cfRule>
  </conditionalFormatting>
  <conditionalFormatting sqref="AG28">
    <cfRule type="cellIs" priority="859" dxfId="1445" operator="lessThanOrEqual" stopIfTrue="1">
      <formula>$V28</formula>
    </cfRule>
  </conditionalFormatting>
  <conditionalFormatting sqref="AH30">
    <cfRule type="cellIs" priority="858" dxfId="1445" operator="lessThanOrEqual" stopIfTrue="1">
      <formula>$V30</formula>
    </cfRule>
  </conditionalFormatting>
  <conditionalFormatting sqref="AG30">
    <cfRule type="cellIs" priority="857" dxfId="1445" operator="lessThanOrEqual" stopIfTrue="1">
      <formula>$V30</formula>
    </cfRule>
  </conditionalFormatting>
  <conditionalFormatting sqref="AH32">
    <cfRule type="cellIs" priority="856" dxfId="1445" operator="lessThanOrEqual" stopIfTrue="1">
      <formula>$V32</formula>
    </cfRule>
  </conditionalFormatting>
  <conditionalFormatting sqref="AG32">
    <cfRule type="cellIs" priority="855" dxfId="1445" operator="lessThanOrEqual" stopIfTrue="1">
      <formula>$V32</formula>
    </cfRule>
  </conditionalFormatting>
  <conditionalFormatting sqref="AH34">
    <cfRule type="cellIs" priority="854" dxfId="1445" operator="lessThanOrEqual" stopIfTrue="1">
      <formula>$V34</formula>
    </cfRule>
  </conditionalFormatting>
  <conditionalFormatting sqref="AG34">
    <cfRule type="cellIs" priority="853" dxfId="1445" operator="lessThanOrEqual" stopIfTrue="1">
      <formula>$V34</formula>
    </cfRule>
  </conditionalFormatting>
  <conditionalFormatting sqref="AH36">
    <cfRule type="cellIs" priority="852" dxfId="1445" operator="lessThanOrEqual" stopIfTrue="1">
      <formula>$V36</formula>
    </cfRule>
  </conditionalFormatting>
  <conditionalFormatting sqref="AG36">
    <cfRule type="cellIs" priority="851" dxfId="1445" operator="lessThanOrEqual" stopIfTrue="1">
      <formula>$V36</formula>
    </cfRule>
  </conditionalFormatting>
  <conditionalFormatting sqref="AH38">
    <cfRule type="cellIs" priority="850" dxfId="1445" operator="lessThanOrEqual" stopIfTrue="1">
      <formula>$V38</formula>
    </cfRule>
  </conditionalFormatting>
  <conditionalFormatting sqref="AG38">
    <cfRule type="cellIs" priority="849" dxfId="1445" operator="lessThanOrEqual" stopIfTrue="1">
      <formula>$V38</formula>
    </cfRule>
  </conditionalFormatting>
  <conditionalFormatting sqref="AH40">
    <cfRule type="cellIs" priority="848" dxfId="1445" operator="lessThanOrEqual" stopIfTrue="1">
      <formula>$V40</formula>
    </cfRule>
  </conditionalFormatting>
  <conditionalFormatting sqref="AG40">
    <cfRule type="cellIs" priority="847" dxfId="1445" operator="lessThanOrEqual" stopIfTrue="1">
      <formula>$V40</formula>
    </cfRule>
  </conditionalFormatting>
  <conditionalFormatting sqref="AH48">
    <cfRule type="cellIs" priority="846" dxfId="1445" operator="lessThanOrEqual" stopIfTrue="1">
      <formula>$V48</formula>
    </cfRule>
  </conditionalFormatting>
  <conditionalFormatting sqref="AG48">
    <cfRule type="cellIs" priority="845" dxfId="1445" operator="lessThanOrEqual" stopIfTrue="1">
      <formula>$V48</formula>
    </cfRule>
  </conditionalFormatting>
  <conditionalFormatting sqref="AH50">
    <cfRule type="cellIs" priority="844" dxfId="1445" operator="lessThanOrEqual" stopIfTrue="1">
      <formula>$V50</formula>
    </cfRule>
  </conditionalFormatting>
  <conditionalFormatting sqref="AG50">
    <cfRule type="cellIs" priority="843" dxfId="1445" operator="lessThanOrEqual" stopIfTrue="1">
      <formula>$V50</formula>
    </cfRule>
  </conditionalFormatting>
  <conditionalFormatting sqref="AH52">
    <cfRule type="cellIs" priority="842" dxfId="1445" operator="lessThanOrEqual" stopIfTrue="1">
      <formula>$V52</formula>
    </cfRule>
  </conditionalFormatting>
  <conditionalFormatting sqref="AG52">
    <cfRule type="cellIs" priority="841" dxfId="1445" operator="lessThanOrEqual" stopIfTrue="1">
      <formula>$V52</formula>
    </cfRule>
  </conditionalFormatting>
  <conditionalFormatting sqref="AH54">
    <cfRule type="cellIs" priority="840" dxfId="1445" operator="lessThanOrEqual" stopIfTrue="1">
      <formula>$V54</formula>
    </cfRule>
  </conditionalFormatting>
  <conditionalFormatting sqref="AG54">
    <cfRule type="cellIs" priority="839" dxfId="1445" operator="lessThanOrEqual" stopIfTrue="1">
      <formula>$V54</formula>
    </cfRule>
  </conditionalFormatting>
  <conditionalFormatting sqref="AH56">
    <cfRule type="cellIs" priority="838" dxfId="1445" operator="lessThanOrEqual" stopIfTrue="1">
      <formula>$V56</formula>
    </cfRule>
  </conditionalFormatting>
  <conditionalFormatting sqref="AG56">
    <cfRule type="cellIs" priority="837" dxfId="1445" operator="lessThanOrEqual" stopIfTrue="1">
      <formula>$V56</formula>
    </cfRule>
  </conditionalFormatting>
  <conditionalFormatting sqref="AH58">
    <cfRule type="cellIs" priority="836" dxfId="1445" operator="lessThanOrEqual" stopIfTrue="1">
      <formula>$V58</formula>
    </cfRule>
  </conditionalFormatting>
  <conditionalFormatting sqref="AG58">
    <cfRule type="cellIs" priority="835" dxfId="1445" operator="lessThanOrEqual" stopIfTrue="1">
      <formula>$V58</formula>
    </cfRule>
  </conditionalFormatting>
  <conditionalFormatting sqref="AH60">
    <cfRule type="cellIs" priority="834" dxfId="1445" operator="lessThanOrEqual" stopIfTrue="1">
      <formula>$V60</formula>
    </cfRule>
  </conditionalFormatting>
  <conditionalFormatting sqref="AG60">
    <cfRule type="cellIs" priority="833" dxfId="1445" operator="lessThanOrEqual" stopIfTrue="1">
      <formula>$V60</formula>
    </cfRule>
  </conditionalFormatting>
  <conditionalFormatting sqref="AH62">
    <cfRule type="cellIs" priority="832" dxfId="1445" operator="lessThanOrEqual" stopIfTrue="1">
      <formula>$V62</formula>
    </cfRule>
  </conditionalFormatting>
  <conditionalFormatting sqref="AG62">
    <cfRule type="cellIs" priority="831" dxfId="1445" operator="lessThanOrEqual" stopIfTrue="1">
      <formula>$V62</formula>
    </cfRule>
  </conditionalFormatting>
  <conditionalFormatting sqref="AH64">
    <cfRule type="cellIs" priority="830" dxfId="1445" operator="lessThanOrEqual" stopIfTrue="1">
      <formula>$V64</formula>
    </cfRule>
  </conditionalFormatting>
  <conditionalFormatting sqref="AG64">
    <cfRule type="cellIs" priority="829" dxfId="1445" operator="lessThanOrEqual" stopIfTrue="1">
      <formula>$V64</formula>
    </cfRule>
  </conditionalFormatting>
  <conditionalFormatting sqref="AH66">
    <cfRule type="cellIs" priority="828" dxfId="1445" operator="lessThanOrEqual" stopIfTrue="1">
      <formula>$V66</formula>
    </cfRule>
  </conditionalFormatting>
  <conditionalFormatting sqref="AG66">
    <cfRule type="cellIs" priority="827" dxfId="1445" operator="lessThanOrEqual" stopIfTrue="1">
      <formula>$V66</formula>
    </cfRule>
  </conditionalFormatting>
  <conditionalFormatting sqref="AH68">
    <cfRule type="cellIs" priority="826" dxfId="1445" operator="lessThanOrEqual" stopIfTrue="1">
      <formula>$V68</formula>
    </cfRule>
  </conditionalFormatting>
  <conditionalFormatting sqref="AG68">
    <cfRule type="cellIs" priority="825" dxfId="1445" operator="lessThanOrEqual" stopIfTrue="1">
      <formula>$V68</formula>
    </cfRule>
  </conditionalFormatting>
  <conditionalFormatting sqref="AH70">
    <cfRule type="cellIs" priority="824" dxfId="1445" operator="lessThanOrEqual" stopIfTrue="1">
      <formula>$V70</formula>
    </cfRule>
  </conditionalFormatting>
  <conditionalFormatting sqref="AG70">
    <cfRule type="cellIs" priority="823" dxfId="1445" operator="lessThanOrEqual" stopIfTrue="1">
      <formula>$V70</formula>
    </cfRule>
  </conditionalFormatting>
  <conditionalFormatting sqref="AH72">
    <cfRule type="cellIs" priority="822" dxfId="1445" operator="lessThanOrEqual" stopIfTrue="1">
      <formula>$V72</formula>
    </cfRule>
  </conditionalFormatting>
  <conditionalFormatting sqref="AG72">
    <cfRule type="cellIs" priority="821" dxfId="1445" operator="lessThanOrEqual" stopIfTrue="1">
      <formula>$V72</formula>
    </cfRule>
  </conditionalFormatting>
  <conditionalFormatting sqref="AH74">
    <cfRule type="cellIs" priority="820" dxfId="1445" operator="lessThanOrEqual" stopIfTrue="1">
      <formula>$V74</formula>
    </cfRule>
  </conditionalFormatting>
  <conditionalFormatting sqref="AG74">
    <cfRule type="cellIs" priority="819" dxfId="1445" operator="lessThanOrEqual" stopIfTrue="1">
      <formula>$V74</formula>
    </cfRule>
  </conditionalFormatting>
  <conditionalFormatting sqref="AH76">
    <cfRule type="cellIs" priority="818" dxfId="1445" operator="lessThanOrEqual" stopIfTrue="1">
      <formula>$V76</formula>
    </cfRule>
  </conditionalFormatting>
  <conditionalFormatting sqref="AG76">
    <cfRule type="cellIs" priority="817" dxfId="1445" operator="lessThanOrEqual" stopIfTrue="1">
      <formula>$V76</formula>
    </cfRule>
  </conditionalFormatting>
  <conditionalFormatting sqref="AH78">
    <cfRule type="cellIs" priority="816" dxfId="1445" operator="lessThanOrEqual" stopIfTrue="1">
      <formula>$V78</formula>
    </cfRule>
  </conditionalFormatting>
  <conditionalFormatting sqref="AG78">
    <cfRule type="cellIs" priority="815" dxfId="1445" operator="lessThanOrEqual" stopIfTrue="1">
      <formula>$V78</formula>
    </cfRule>
  </conditionalFormatting>
  <conditionalFormatting sqref="W15:X15">
    <cfRule type="cellIs" priority="814" dxfId="1445" operator="lessThanOrEqual" stopIfTrue="1">
      <formula>$V15</formula>
    </cfRule>
  </conditionalFormatting>
  <conditionalFormatting sqref="Y17">
    <cfRule type="cellIs" priority="813" dxfId="1445" operator="lessThanOrEqual" stopIfTrue="1">
      <formula>$V17</formula>
    </cfRule>
  </conditionalFormatting>
  <conditionalFormatting sqref="Z17">
    <cfRule type="cellIs" priority="812" dxfId="1445" operator="lessThanOrEqual" stopIfTrue="1">
      <formula>$V17</formula>
    </cfRule>
  </conditionalFormatting>
  <conditionalFormatting sqref="AC17">
    <cfRule type="cellIs" priority="811" dxfId="1445" operator="lessThanOrEqual" stopIfTrue="1">
      <formula>$V17</formula>
    </cfRule>
  </conditionalFormatting>
  <conditionalFormatting sqref="AF17">
    <cfRule type="cellIs" priority="810" dxfId="1445" operator="lessThanOrEqual" stopIfTrue="1">
      <formula>$V17</formula>
    </cfRule>
  </conditionalFormatting>
  <conditionalFormatting sqref="AG17:AH17">
    <cfRule type="cellIs" priority="809" dxfId="1445" operator="lessThanOrEqual" stopIfTrue="1">
      <formula>$V17</formula>
    </cfRule>
  </conditionalFormatting>
  <conditionalFormatting sqref="W17:X17">
    <cfRule type="cellIs" priority="808" dxfId="1445" operator="lessThanOrEqual" stopIfTrue="1">
      <formula>$V17</formula>
    </cfRule>
  </conditionalFormatting>
  <conditionalFormatting sqref="Y19">
    <cfRule type="cellIs" priority="807" dxfId="1445" operator="lessThanOrEqual" stopIfTrue="1">
      <formula>$V19</formula>
    </cfRule>
  </conditionalFormatting>
  <conditionalFormatting sqref="Z19">
    <cfRule type="cellIs" priority="806" dxfId="1445" operator="lessThanOrEqual" stopIfTrue="1">
      <formula>$V19</formula>
    </cfRule>
  </conditionalFormatting>
  <conditionalFormatting sqref="AC19">
    <cfRule type="cellIs" priority="805" dxfId="1445" operator="lessThanOrEqual" stopIfTrue="1">
      <formula>$V19</formula>
    </cfRule>
  </conditionalFormatting>
  <conditionalFormatting sqref="AF19">
    <cfRule type="cellIs" priority="804" dxfId="1445" operator="lessThanOrEqual" stopIfTrue="1">
      <formula>$V19</formula>
    </cfRule>
  </conditionalFormatting>
  <conditionalFormatting sqref="W19:X19">
    <cfRule type="cellIs" priority="803" dxfId="1445" operator="lessThanOrEqual" stopIfTrue="1">
      <formula>$V19</formula>
    </cfRule>
  </conditionalFormatting>
  <conditionalFormatting sqref="Y21">
    <cfRule type="cellIs" priority="802" dxfId="1445" operator="lessThanOrEqual" stopIfTrue="1">
      <formula>$V21</formula>
    </cfRule>
  </conditionalFormatting>
  <conditionalFormatting sqref="Z21">
    <cfRule type="cellIs" priority="801" dxfId="1445" operator="lessThanOrEqual" stopIfTrue="1">
      <formula>$V21</formula>
    </cfRule>
  </conditionalFormatting>
  <conditionalFormatting sqref="AC21">
    <cfRule type="cellIs" priority="800" dxfId="1445" operator="lessThanOrEqual" stopIfTrue="1">
      <formula>$V21</formula>
    </cfRule>
  </conditionalFormatting>
  <conditionalFormatting sqref="AF21">
    <cfRule type="cellIs" priority="799" dxfId="1445" operator="lessThanOrEqual" stopIfTrue="1">
      <formula>$V21</formula>
    </cfRule>
  </conditionalFormatting>
  <conditionalFormatting sqref="W21:X21">
    <cfRule type="cellIs" priority="798" dxfId="1445" operator="lessThanOrEqual" stopIfTrue="1">
      <formula>$V21</formula>
    </cfRule>
  </conditionalFormatting>
  <conditionalFormatting sqref="Y23">
    <cfRule type="cellIs" priority="797" dxfId="1445" operator="lessThanOrEqual" stopIfTrue="1">
      <formula>$V23</formula>
    </cfRule>
  </conditionalFormatting>
  <conditionalFormatting sqref="Z23">
    <cfRule type="cellIs" priority="796" dxfId="1445" operator="lessThanOrEqual" stopIfTrue="1">
      <formula>$V23</formula>
    </cfRule>
  </conditionalFormatting>
  <conditionalFormatting sqref="AC23">
    <cfRule type="cellIs" priority="795" dxfId="1445" operator="lessThanOrEqual" stopIfTrue="1">
      <formula>$V23</formula>
    </cfRule>
  </conditionalFormatting>
  <conditionalFormatting sqref="AF23">
    <cfRule type="cellIs" priority="794" dxfId="1445" operator="lessThanOrEqual" stopIfTrue="1">
      <formula>$V23</formula>
    </cfRule>
  </conditionalFormatting>
  <conditionalFormatting sqref="W23:X23">
    <cfRule type="cellIs" priority="793" dxfId="1445" operator="lessThanOrEqual" stopIfTrue="1">
      <formula>$V23</formula>
    </cfRule>
  </conditionalFormatting>
  <conditionalFormatting sqref="Y25">
    <cfRule type="cellIs" priority="792" dxfId="1445" operator="lessThanOrEqual" stopIfTrue="1">
      <formula>$V25</formula>
    </cfRule>
  </conditionalFormatting>
  <conditionalFormatting sqref="Z25">
    <cfRule type="cellIs" priority="791" dxfId="1445" operator="lessThanOrEqual" stopIfTrue="1">
      <formula>$V25</formula>
    </cfRule>
  </conditionalFormatting>
  <conditionalFormatting sqref="AC25">
    <cfRule type="cellIs" priority="790" dxfId="1445" operator="lessThanOrEqual" stopIfTrue="1">
      <formula>$V25</formula>
    </cfRule>
  </conditionalFormatting>
  <conditionalFormatting sqref="AF25">
    <cfRule type="cellIs" priority="789" dxfId="1445" operator="lessThanOrEqual" stopIfTrue="1">
      <formula>$V25</formula>
    </cfRule>
  </conditionalFormatting>
  <conditionalFormatting sqref="W25:X25">
    <cfRule type="cellIs" priority="788" dxfId="1445" operator="lessThanOrEqual" stopIfTrue="1">
      <formula>$V25</formula>
    </cfRule>
  </conditionalFormatting>
  <conditionalFormatting sqref="Y27">
    <cfRule type="cellIs" priority="787" dxfId="1445" operator="lessThanOrEqual" stopIfTrue="1">
      <formula>$V27</formula>
    </cfRule>
  </conditionalFormatting>
  <conditionalFormatting sqref="Z27">
    <cfRule type="cellIs" priority="786" dxfId="1445" operator="lessThanOrEqual" stopIfTrue="1">
      <formula>$V27</formula>
    </cfRule>
  </conditionalFormatting>
  <conditionalFormatting sqref="AC27">
    <cfRule type="cellIs" priority="785" dxfId="1445" operator="lessThanOrEqual" stopIfTrue="1">
      <formula>$V27</formula>
    </cfRule>
  </conditionalFormatting>
  <conditionalFormatting sqref="AF27">
    <cfRule type="cellIs" priority="784" dxfId="1445" operator="lessThanOrEqual" stopIfTrue="1">
      <formula>$V27</formula>
    </cfRule>
  </conditionalFormatting>
  <conditionalFormatting sqref="W27:X27">
    <cfRule type="cellIs" priority="783" dxfId="1445" operator="lessThanOrEqual" stopIfTrue="1">
      <formula>$V27</formula>
    </cfRule>
  </conditionalFormatting>
  <conditionalFormatting sqref="Y29">
    <cfRule type="cellIs" priority="782" dxfId="1445" operator="lessThanOrEqual" stopIfTrue="1">
      <formula>$V29</formula>
    </cfRule>
  </conditionalFormatting>
  <conditionalFormatting sqref="Z29">
    <cfRule type="cellIs" priority="781" dxfId="1445" operator="lessThanOrEqual" stopIfTrue="1">
      <formula>$V29</formula>
    </cfRule>
  </conditionalFormatting>
  <conditionalFormatting sqref="AC29">
    <cfRule type="cellIs" priority="780" dxfId="1445" operator="lessThanOrEqual" stopIfTrue="1">
      <formula>$V29</formula>
    </cfRule>
  </conditionalFormatting>
  <conditionalFormatting sqref="AF29">
    <cfRule type="cellIs" priority="779" dxfId="1445" operator="lessThanOrEqual" stopIfTrue="1">
      <formula>$V29</formula>
    </cfRule>
  </conditionalFormatting>
  <conditionalFormatting sqref="W29:X29">
    <cfRule type="cellIs" priority="778" dxfId="1445" operator="lessThanOrEqual" stopIfTrue="1">
      <formula>$V29</formula>
    </cfRule>
  </conditionalFormatting>
  <conditionalFormatting sqref="AB31">
    <cfRule type="cellIs" priority="777" dxfId="1445" operator="lessThanOrEqual" stopIfTrue="1">
      <formula>$V31</formula>
    </cfRule>
  </conditionalFormatting>
  <conditionalFormatting sqref="Z31">
    <cfRule type="cellIs" priority="776" dxfId="1445" operator="lessThanOrEqual" stopIfTrue="1">
      <formula>$V31</formula>
    </cfRule>
  </conditionalFormatting>
  <conditionalFormatting sqref="AF31">
    <cfRule type="cellIs" priority="775" dxfId="1445" operator="lessThanOrEqual" stopIfTrue="1">
      <formula>$V31</formula>
    </cfRule>
  </conditionalFormatting>
  <conditionalFormatting sqref="W31:X31">
    <cfRule type="cellIs" priority="774" dxfId="1445" operator="lessThanOrEqual" stopIfTrue="1">
      <formula>$V31</formula>
    </cfRule>
  </conditionalFormatting>
  <conditionalFormatting sqref="Y33">
    <cfRule type="cellIs" priority="773" dxfId="1445" operator="lessThanOrEqual" stopIfTrue="1">
      <formula>$V33</formula>
    </cfRule>
  </conditionalFormatting>
  <conditionalFormatting sqref="Z33">
    <cfRule type="cellIs" priority="772" dxfId="1445" operator="lessThanOrEqual" stopIfTrue="1">
      <formula>$V33</formula>
    </cfRule>
  </conditionalFormatting>
  <conditionalFormatting sqref="AC33">
    <cfRule type="cellIs" priority="771" dxfId="1445" operator="lessThanOrEqual" stopIfTrue="1">
      <formula>$V33</formula>
    </cfRule>
  </conditionalFormatting>
  <conditionalFormatting sqref="AF33">
    <cfRule type="cellIs" priority="770" dxfId="1445" operator="lessThanOrEqual" stopIfTrue="1">
      <formula>$V33</formula>
    </cfRule>
  </conditionalFormatting>
  <conditionalFormatting sqref="W33:X33">
    <cfRule type="cellIs" priority="769" dxfId="1445" operator="lessThanOrEqual" stopIfTrue="1">
      <formula>$V33</formula>
    </cfRule>
  </conditionalFormatting>
  <conditionalFormatting sqref="Y35">
    <cfRule type="cellIs" priority="768" dxfId="1445" operator="lessThanOrEqual" stopIfTrue="1">
      <formula>$V35</formula>
    </cfRule>
  </conditionalFormatting>
  <conditionalFormatting sqref="Z35">
    <cfRule type="cellIs" priority="767" dxfId="1445" operator="lessThanOrEqual" stopIfTrue="1">
      <formula>$V35</formula>
    </cfRule>
  </conditionalFormatting>
  <conditionalFormatting sqref="AC35">
    <cfRule type="cellIs" priority="766" dxfId="1445" operator="lessThanOrEqual" stopIfTrue="1">
      <formula>$V35</formula>
    </cfRule>
  </conditionalFormatting>
  <conditionalFormatting sqref="AF35">
    <cfRule type="cellIs" priority="765" dxfId="1445" operator="lessThanOrEqual" stopIfTrue="1">
      <formula>$V35</formula>
    </cfRule>
  </conditionalFormatting>
  <conditionalFormatting sqref="W35:X35">
    <cfRule type="cellIs" priority="764" dxfId="1445" operator="lessThanOrEqual" stopIfTrue="1">
      <formula>$V35</formula>
    </cfRule>
  </conditionalFormatting>
  <conditionalFormatting sqref="Y37">
    <cfRule type="cellIs" priority="763" dxfId="1445" operator="lessThanOrEqual" stopIfTrue="1">
      <formula>$V37</formula>
    </cfRule>
  </conditionalFormatting>
  <conditionalFormatting sqref="Z37">
    <cfRule type="cellIs" priority="762" dxfId="1445" operator="lessThanOrEqual" stopIfTrue="1">
      <formula>$V37</formula>
    </cfRule>
  </conditionalFormatting>
  <conditionalFormatting sqref="AC37">
    <cfRule type="cellIs" priority="761" dxfId="1445" operator="lessThanOrEqual" stopIfTrue="1">
      <formula>$V37</formula>
    </cfRule>
  </conditionalFormatting>
  <conditionalFormatting sqref="AF37">
    <cfRule type="cellIs" priority="760" dxfId="1445" operator="lessThanOrEqual" stopIfTrue="1">
      <formula>$V37</formula>
    </cfRule>
  </conditionalFormatting>
  <conditionalFormatting sqref="W37:X37">
    <cfRule type="cellIs" priority="759" dxfId="1445" operator="lessThanOrEqual" stopIfTrue="1">
      <formula>$V37</formula>
    </cfRule>
  </conditionalFormatting>
  <conditionalFormatting sqref="Y39">
    <cfRule type="cellIs" priority="758" dxfId="1445" operator="lessThanOrEqual" stopIfTrue="1">
      <formula>$V39</formula>
    </cfRule>
  </conditionalFormatting>
  <conditionalFormatting sqref="Z39">
    <cfRule type="cellIs" priority="757" dxfId="1445" operator="lessThanOrEqual" stopIfTrue="1">
      <formula>$V39</formula>
    </cfRule>
  </conditionalFormatting>
  <conditionalFormatting sqref="AC39">
    <cfRule type="cellIs" priority="756" dxfId="1445" operator="lessThanOrEqual" stopIfTrue="1">
      <formula>$V39</formula>
    </cfRule>
  </conditionalFormatting>
  <conditionalFormatting sqref="AF39">
    <cfRule type="cellIs" priority="755" dxfId="1445" operator="lessThanOrEqual" stopIfTrue="1">
      <formula>$V39</formula>
    </cfRule>
  </conditionalFormatting>
  <conditionalFormatting sqref="X39">
    <cfRule type="cellIs" priority="754" dxfId="1445" operator="lessThanOrEqual" stopIfTrue="1">
      <formula>$V39</formula>
    </cfRule>
  </conditionalFormatting>
  <conditionalFormatting sqref="Y41">
    <cfRule type="cellIs" priority="753" dxfId="1445" operator="lessThanOrEqual" stopIfTrue="1">
      <formula>$V41</formula>
    </cfRule>
  </conditionalFormatting>
  <conditionalFormatting sqref="Z41">
    <cfRule type="cellIs" priority="752" dxfId="1445" operator="lessThanOrEqual" stopIfTrue="1">
      <formula>$V41</formula>
    </cfRule>
  </conditionalFormatting>
  <conditionalFormatting sqref="AC41">
    <cfRule type="cellIs" priority="751" dxfId="1445" operator="lessThanOrEqual" stopIfTrue="1">
      <formula>$V41</formula>
    </cfRule>
  </conditionalFormatting>
  <conditionalFormatting sqref="AF41">
    <cfRule type="cellIs" priority="750" dxfId="1445" operator="lessThanOrEqual" stopIfTrue="1">
      <formula>$V41</formula>
    </cfRule>
  </conditionalFormatting>
  <conditionalFormatting sqref="W41:X41">
    <cfRule type="cellIs" priority="749" dxfId="1445" operator="lessThanOrEqual" stopIfTrue="1">
      <formula>$V41</formula>
    </cfRule>
  </conditionalFormatting>
  <conditionalFormatting sqref="Y49">
    <cfRule type="cellIs" priority="748" dxfId="1445" operator="lessThanOrEqual" stopIfTrue="1">
      <formula>$V49</formula>
    </cfRule>
  </conditionalFormatting>
  <conditionalFormatting sqref="Z49">
    <cfRule type="cellIs" priority="747" dxfId="1445" operator="lessThanOrEqual" stopIfTrue="1">
      <formula>$V49</formula>
    </cfRule>
  </conditionalFormatting>
  <conditionalFormatting sqref="AC49">
    <cfRule type="cellIs" priority="746" dxfId="1445" operator="lessThanOrEqual" stopIfTrue="1">
      <formula>$V49</formula>
    </cfRule>
  </conditionalFormatting>
  <conditionalFormatting sqref="AF49">
    <cfRule type="cellIs" priority="745" dxfId="1445" operator="lessThanOrEqual" stopIfTrue="1">
      <formula>$V49</formula>
    </cfRule>
  </conditionalFormatting>
  <conditionalFormatting sqref="W49:X49">
    <cfRule type="cellIs" priority="744" dxfId="1445" operator="lessThanOrEqual" stopIfTrue="1">
      <formula>$V49</formula>
    </cfRule>
  </conditionalFormatting>
  <conditionalFormatting sqref="Y51">
    <cfRule type="cellIs" priority="743" dxfId="1445" operator="lessThanOrEqual" stopIfTrue="1">
      <formula>$V51</formula>
    </cfRule>
  </conditionalFormatting>
  <conditionalFormatting sqref="Z51">
    <cfRule type="cellIs" priority="742" dxfId="1445" operator="lessThanOrEqual" stopIfTrue="1">
      <formula>$V51</formula>
    </cfRule>
  </conditionalFormatting>
  <conditionalFormatting sqref="AC51">
    <cfRule type="cellIs" priority="741" dxfId="1445" operator="lessThanOrEqual" stopIfTrue="1">
      <formula>$V51</formula>
    </cfRule>
  </conditionalFormatting>
  <conditionalFormatting sqref="AF51">
    <cfRule type="cellIs" priority="740" dxfId="1445" operator="lessThanOrEqual" stopIfTrue="1">
      <formula>$V51</formula>
    </cfRule>
  </conditionalFormatting>
  <conditionalFormatting sqref="W51:X51">
    <cfRule type="cellIs" priority="739" dxfId="1445" operator="lessThanOrEqual" stopIfTrue="1">
      <formula>$V51</formula>
    </cfRule>
  </conditionalFormatting>
  <conditionalFormatting sqref="Y53">
    <cfRule type="cellIs" priority="738" dxfId="1445" operator="lessThanOrEqual" stopIfTrue="1">
      <formula>$V53</formula>
    </cfRule>
  </conditionalFormatting>
  <conditionalFormatting sqref="Z53">
    <cfRule type="cellIs" priority="737" dxfId="1445" operator="lessThanOrEqual" stopIfTrue="1">
      <formula>$V53</formula>
    </cfRule>
  </conditionalFormatting>
  <conditionalFormatting sqref="AC53">
    <cfRule type="cellIs" priority="736" dxfId="1445" operator="lessThanOrEqual" stopIfTrue="1">
      <formula>$V53</formula>
    </cfRule>
  </conditionalFormatting>
  <conditionalFormatting sqref="AF53">
    <cfRule type="cellIs" priority="735" dxfId="1445" operator="lessThanOrEqual" stopIfTrue="1">
      <formula>$V53</formula>
    </cfRule>
  </conditionalFormatting>
  <conditionalFormatting sqref="W53:X53">
    <cfRule type="cellIs" priority="734" dxfId="1445" operator="lessThanOrEqual" stopIfTrue="1">
      <formula>$V53</formula>
    </cfRule>
  </conditionalFormatting>
  <conditionalFormatting sqref="AB55">
    <cfRule type="cellIs" priority="733" dxfId="1445" operator="lessThanOrEqual" stopIfTrue="1">
      <formula>$V55</formula>
    </cfRule>
  </conditionalFormatting>
  <conditionalFormatting sqref="Z55">
    <cfRule type="cellIs" priority="732" dxfId="1445" operator="lessThanOrEqual" stopIfTrue="1">
      <formula>$V55</formula>
    </cfRule>
  </conditionalFormatting>
  <conditionalFormatting sqref="AF55">
    <cfRule type="cellIs" priority="731" dxfId="1445" operator="lessThanOrEqual" stopIfTrue="1">
      <formula>$V55</formula>
    </cfRule>
  </conditionalFormatting>
  <conditionalFormatting sqref="W55:X55">
    <cfRule type="cellIs" priority="730" dxfId="1445" operator="lessThanOrEqual" stopIfTrue="1">
      <formula>$V55</formula>
    </cfRule>
  </conditionalFormatting>
  <conditionalFormatting sqref="Y57">
    <cfRule type="cellIs" priority="729" dxfId="1445" operator="lessThanOrEqual" stopIfTrue="1">
      <formula>$V57</formula>
    </cfRule>
  </conditionalFormatting>
  <conditionalFormatting sqref="Z57">
    <cfRule type="cellIs" priority="728" dxfId="1445" operator="lessThanOrEqual" stopIfTrue="1">
      <formula>$V57</formula>
    </cfRule>
  </conditionalFormatting>
  <conditionalFormatting sqref="AC57">
    <cfRule type="cellIs" priority="727" dxfId="1445" operator="lessThanOrEqual" stopIfTrue="1">
      <formula>$V57</formula>
    </cfRule>
  </conditionalFormatting>
  <conditionalFormatting sqref="AF57">
    <cfRule type="cellIs" priority="726" dxfId="1445" operator="lessThanOrEqual" stopIfTrue="1">
      <formula>$V57</formula>
    </cfRule>
  </conditionalFormatting>
  <conditionalFormatting sqref="W57:X57">
    <cfRule type="cellIs" priority="725" dxfId="1445" operator="lessThanOrEqual" stopIfTrue="1">
      <formula>$V57</formula>
    </cfRule>
  </conditionalFormatting>
  <conditionalFormatting sqref="Y59">
    <cfRule type="cellIs" priority="724" dxfId="1445" operator="lessThanOrEqual" stopIfTrue="1">
      <formula>$V59</formula>
    </cfRule>
  </conditionalFormatting>
  <conditionalFormatting sqref="Z59">
    <cfRule type="cellIs" priority="723" dxfId="1445" operator="lessThanOrEqual" stopIfTrue="1">
      <formula>$V59</formula>
    </cfRule>
  </conditionalFormatting>
  <conditionalFormatting sqref="AC59">
    <cfRule type="cellIs" priority="722" dxfId="1445" operator="lessThanOrEqual" stopIfTrue="1">
      <formula>$V59</formula>
    </cfRule>
  </conditionalFormatting>
  <conditionalFormatting sqref="AF59">
    <cfRule type="cellIs" priority="721" dxfId="1445" operator="lessThanOrEqual" stopIfTrue="1">
      <formula>$V59</formula>
    </cfRule>
  </conditionalFormatting>
  <conditionalFormatting sqref="W59:X59">
    <cfRule type="cellIs" priority="720" dxfId="1445" operator="lessThanOrEqual" stopIfTrue="1">
      <formula>$V59</formula>
    </cfRule>
  </conditionalFormatting>
  <conditionalFormatting sqref="Y61">
    <cfRule type="cellIs" priority="719" dxfId="1445" operator="lessThanOrEqual" stopIfTrue="1">
      <formula>$V61</formula>
    </cfRule>
  </conditionalFormatting>
  <conditionalFormatting sqref="Z61">
    <cfRule type="cellIs" priority="718" dxfId="1445" operator="lessThanOrEqual" stopIfTrue="1">
      <formula>$V61</formula>
    </cfRule>
  </conditionalFormatting>
  <conditionalFormatting sqref="AC61">
    <cfRule type="cellIs" priority="717" dxfId="1445" operator="lessThanOrEqual" stopIfTrue="1">
      <formula>$V61</formula>
    </cfRule>
  </conditionalFormatting>
  <conditionalFormatting sqref="AF61">
    <cfRule type="cellIs" priority="716" dxfId="1445" operator="lessThanOrEqual" stopIfTrue="1">
      <formula>$V61</formula>
    </cfRule>
  </conditionalFormatting>
  <conditionalFormatting sqref="W61:X61">
    <cfRule type="cellIs" priority="715" dxfId="1445" operator="lessThanOrEqual" stopIfTrue="1">
      <formula>$V61</formula>
    </cfRule>
  </conditionalFormatting>
  <conditionalFormatting sqref="Y63">
    <cfRule type="cellIs" priority="714" dxfId="1445" operator="lessThanOrEqual" stopIfTrue="1">
      <formula>$V63</formula>
    </cfRule>
  </conditionalFormatting>
  <conditionalFormatting sqref="Z63">
    <cfRule type="cellIs" priority="713" dxfId="1445" operator="lessThanOrEqual" stopIfTrue="1">
      <formula>$V63</formula>
    </cfRule>
  </conditionalFormatting>
  <conditionalFormatting sqref="AC63">
    <cfRule type="cellIs" priority="712" dxfId="1445" operator="lessThanOrEqual" stopIfTrue="1">
      <formula>$V63</formula>
    </cfRule>
  </conditionalFormatting>
  <conditionalFormatting sqref="AF63">
    <cfRule type="cellIs" priority="711" dxfId="1445" operator="lessThanOrEqual" stopIfTrue="1">
      <formula>$V63</formula>
    </cfRule>
  </conditionalFormatting>
  <conditionalFormatting sqref="W63:X63">
    <cfRule type="cellIs" priority="710" dxfId="1445" operator="lessThanOrEqual" stopIfTrue="1">
      <formula>$V63</formula>
    </cfRule>
  </conditionalFormatting>
  <conditionalFormatting sqref="Y65">
    <cfRule type="cellIs" priority="709" dxfId="1445" operator="lessThanOrEqual" stopIfTrue="1">
      <formula>$V65</formula>
    </cfRule>
  </conditionalFormatting>
  <conditionalFormatting sqref="Z65">
    <cfRule type="cellIs" priority="708" dxfId="1445" operator="lessThanOrEqual" stopIfTrue="1">
      <formula>$V65</formula>
    </cfRule>
  </conditionalFormatting>
  <conditionalFormatting sqref="AC65">
    <cfRule type="cellIs" priority="707" dxfId="1445" operator="lessThanOrEqual" stopIfTrue="1">
      <formula>$V65</formula>
    </cfRule>
  </conditionalFormatting>
  <conditionalFormatting sqref="AF65">
    <cfRule type="cellIs" priority="706" dxfId="1445" operator="lessThanOrEqual" stopIfTrue="1">
      <formula>$V65</formula>
    </cfRule>
  </conditionalFormatting>
  <conditionalFormatting sqref="W65:X65">
    <cfRule type="cellIs" priority="705" dxfId="1445" operator="lessThanOrEqual" stopIfTrue="1">
      <formula>$V65</formula>
    </cfRule>
  </conditionalFormatting>
  <conditionalFormatting sqref="Y67">
    <cfRule type="cellIs" priority="704" dxfId="1445" operator="lessThanOrEqual" stopIfTrue="1">
      <formula>$V67</formula>
    </cfRule>
  </conditionalFormatting>
  <conditionalFormatting sqref="Z67">
    <cfRule type="cellIs" priority="703" dxfId="1445" operator="lessThanOrEqual" stopIfTrue="1">
      <formula>$V67</formula>
    </cfRule>
  </conditionalFormatting>
  <conditionalFormatting sqref="AC67">
    <cfRule type="cellIs" priority="702" dxfId="1445" operator="lessThanOrEqual" stopIfTrue="1">
      <formula>$V67</formula>
    </cfRule>
  </conditionalFormatting>
  <conditionalFormatting sqref="AF67">
    <cfRule type="cellIs" priority="701" dxfId="1445" operator="lessThanOrEqual" stopIfTrue="1">
      <formula>$V67</formula>
    </cfRule>
  </conditionalFormatting>
  <conditionalFormatting sqref="W67:X67">
    <cfRule type="cellIs" priority="700" dxfId="1445" operator="lessThanOrEqual" stopIfTrue="1">
      <formula>$V67</formula>
    </cfRule>
  </conditionalFormatting>
  <conditionalFormatting sqref="Y69">
    <cfRule type="cellIs" priority="699" dxfId="1445" operator="lessThanOrEqual" stopIfTrue="1">
      <formula>$V69</formula>
    </cfRule>
  </conditionalFormatting>
  <conditionalFormatting sqref="Z69">
    <cfRule type="cellIs" priority="698" dxfId="1445" operator="lessThanOrEqual" stopIfTrue="1">
      <formula>$V69</formula>
    </cfRule>
  </conditionalFormatting>
  <conditionalFormatting sqref="AC69">
    <cfRule type="cellIs" priority="697" dxfId="1445" operator="lessThanOrEqual" stopIfTrue="1">
      <formula>$V69</formula>
    </cfRule>
  </conditionalFormatting>
  <conditionalFormatting sqref="AF69">
    <cfRule type="cellIs" priority="696" dxfId="1445" operator="lessThanOrEqual" stopIfTrue="1">
      <formula>$V69</formula>
    </cfRule>
  </conditionalFormatting>
  <conditionalFormatting sqref="W69:X69">
    <cfRule type="cellIs" priority="695" dxfId="1445" operator="lessThanOrEqual" stopIfTrue="1">
      <formula>$V69</formula>
    </cfRule>
  </conditionalFormatting>
  <conditionalFormatting sqref="Y71">
    <cfRule type="cellIs" priority="694" dxfId="1445" operator="lessThanOrEqual" stopIfTrue="1">
      <formula>$V71</formula>
    </cfRule>
  </conditionalFormatting>
  <conditionalFormatting sqref="Z71">
    <cfRule type="cellIs" priority="693" dxfId="1445" operator="lessThanOrEqual" stopIfTrue="1">
      <formula>$V71</formula>
    </cfRule>
  </conditionalFormatting>
  <conditionalFormatting sqref="AC71">
    <cfRule type="cellIs" priority="692" dxfId="1445" operator="lessThanOrEqual" stopIfTrue="1">
      <formula>$V71</formula>
    </cfRule>
  </conditionalFormatting>
  <conditionalFormatting sqref="AF71">
    <cfRule type="cellIs" priority="691" dxfId="1445" operator="lessThanOrEqual" stopIfTrue="1">
      <formula>$V71</formula>
    </cfRule>
  </conditionalFormatting>
  <conditionalFormatting sqref="W71:X71">
    <cfRule type="cellIs" priority="690" dxfId="1445" operator="lessThanOrEqual" stopIfTrue="1">
      <formula>$V71</formula>
    </cfRule>
  </conditionalFormatting>
  <conditionalFormatting sqref="Y73">
    <cfRule type="cellIs" priority="689" dxfId="1445" operator="lessThanOrEqual" stopIfTrue="1">
      <formula>$V73</formula>
    </cfRule>
  </conditionalFormatting>
  <conditionalFormatting sqref="Z73">
    <cfRule type="cellIs" priority="688" dxfId="1445" operator="lessThanOrEqual" stopIfTrue="1">
      <formula>$V73</formula>
    </cfRule>
  </conditionalFormatting>
  <conditionalFormatting sqref="AC73">
    <cfRule type="cellIs" priority="687" dxfId="1445" operator="lessThanOrEqual" stopIfTrue="1">
      <formula>$V73</formula>
    </cfRule>
  </conditionalFormatting>
  <conditionalFormatting sqref="AF73">
    <cfRule type="cellIs" priority="686" dxfId="1445" operator="lessThanOrEqual" stopIfTrue="1">
      <formula>$V73</formula>
    </cfRule>
  </conditionalFormatting>
  <conditionalFormatting sqref="W73:X73">
    <cfRule type="cellIs" priority="685" dxfId="1445" operator="lessThanOrEqual" stopIfTrue="1">
      <formula>$V73</formula>
    </cfRule>
  </conditionalFormatting>
  <conditionalFormatting sqref="Y75">
    <cfRule type="cellIs" priority="684" dxfId="1445" operator="lessThanOrEqual" stopIfTrue="1">
      <formula>$V75</formula>
    </cfRule>
  </conditionalFormatting>
  <conditionalFormatting sqref="Z75">
    <cfRule type="cellIs" priority="683" dxfId="1445" operator="lessThanOrEqual" stopIfTrue="1">
      <formula>$V75</formula>
    </cfRule>
  </conditionalFormatting>
  <conditionalFormatting sqref="AC75">
    <cfRule type="cellIs" priority="682" dxfId="1445" operator="lessThanOrEqual" stopIfTrue="1">
      <formula>$V75</formula>
    </cfRule>
  </conditionalFormatting>
  <conditionalFormatting sqref="AF75">
    <cfRule type="cellIs" priority="681" dxfId="1445" operator="lessThanOrEqual" stopIfTrue="1">
      <formula>$V75</formula>
    </cfRule>
  </conditionalFormatting>
  <conditionalFormatting sqref="W75:X75">
    <cfRule type="cellIs" priority="680" dxfId="1445" operator="lessThanOrEqual" stopIfTrue="1">
      <formula>$V75</formula>
    </cfRule>
  </conditionalFormatting>
  <conditionalFormatting sqref="Y77">
    <cfRule type="cellIs" priority="679" dxfId="1445" operator="lessThanOrEqual" stopIfTrue="1">
      <formula>$V77</formula>
    </cfRule>
  </conditionalFormatting>
  <conditionalFormatting sqref="Z77">
    <cfRule type="cellIs" priority="678" dxfId="1445" operator="lessThanOrEqual" stopIfTrue="1">
      <formula>$V77</formula>
    </cfRule>
  </conditionalFormatting>
  <conditionalFormatting sqref="AC77">
    <cfRule type="cellIs" priority="677" dxfId="1445" operator="lessThanOrEqual" stopIfTrue="1">
      <formula>$V77</formula>
    </cfRule>
  </conditionalFormatting>
  <conditionalFormatting sqref="AF77">
    <cfRule type="cellIs" priority="676" dxfId="1445" operator="lessThanOrEqual" stopIfTrue="1">
      <formula>$V77</formula>
    </cfRule>
  </conditionalFormatting>
  <conditionalFormatting sqref="W77:X77">
    <cfRule type="cellIs" priority="675" dxfId="1445" operator="lessThanOrEqual" stopIfTrue="1">
      <formula>$V77</formula>
    </cfRule>
  </conditionalFormatting>
  <conditionalFormatting sqref="Y79">
    <cfRule type="cellIs" priority="674" dxfId="1445" operator="lessThanOrEqual" stopIfTrue="1">
      <formula>$V79</formula>
    </cfRule>
  </conditionalFormatting>
  <conditionalFormatting sqref="Z79">
    <cfRule type="cellIs" priority="673" dxfId="1445" operator="lessThanOrEqual" stopIfTrue="1">
      <formula>$V79</formula>
    </cfRule>
  </conditionalFormatting>
  <conditionalFormatting sqref="AC79">
    <cfRule type="cellIs" priority="672" dxfId="1445" operator="lessThanOrEqual" stopIfTrue="1">
      <formula>$V79</formula>
    </cfRule>
  </conditionalFormatting>
  <conditionalFormatting sqref="AF79">
    <cfRule type="cellIs" priority="671" dxfId="1445" operator="lessThanOrEqual" stopIfTrue="1">
      <formula>$V79</formula>
    </cfRule>
  </conditionalFormatting>
  <conditionalFormatting sqref="W79:X79">
    <cfRule type="cellIs" priority="670" dxfId="1445" operator="lessThanOrEqual" stopIfTrue="1">
      <formula>$V79</formula>
    </cfRule>
  </conditionalFormatting>
  <conditionalFormatting sqref="AG15:AH15">
    <cfRule type="cellIs" priority="669" dxfId="1445" operator="lessThanOrEqual" stopIfTrue="1">
      <formula>$V15</formula>
    </cfRule>
  </conditionalFormatting>
  <conditionalFormatting sqref="AG19">
    <cfRule type="cellIs" priority="668" dxfId="1445" operator="lessThanOrEqual" stopIfTrue="1">
      <formula>$V19</formula>
    </cfRule>
  </conditionalFormatting>
  <conditionalFormatting sqref="AG21:AH21">
    <cfRule type="cellIs" priority="667" dxfId="1445" operator="lessThanOrEqual" stopIfTrue="1">
      <formula>$V21</formula>
    </cfRule>
  </conditionalFormatting>
  <conditionalFormatting sqref="AG23:AH23">
    <cfRule type="cellIs" priority="666" dxfId="1445" operator="lessThanOrEqual" stopIfTrue="1">
      <formula>$V23</formula>
    </cfRule>
  </conditionalFormatting>
  <conditionalFormatting sqref="AG25:AH25">
    <cfRule type="cellIs" priority="665" dxfId="1445" operator="lessThanOrEqual" stopIfTrue="1">
      <formula>$V25</formula>
    </cfRule>
  </conditionalFormatting>
  <conditionalFormatting sqref="AG27:AH27">
    <cfRule type="cellIs" priority="664" dxfId="1445" operator="lessThanOrEqual" stopIfTrue="1">
      <formula>$V27</formula>
    </cfRule>
  </conditionalFormatting>
  <conditionalFormatting sqref="AG29:AH29">
    <cfRule type="cellIs" priority="663" dxfId="1445" operator="lessThanOrEqual" stopIfTrue="1">
      <formula>$V29</formula>
    </cfRule>
  </conditionalFormatting>
  <conditionalFormatting sqref="AG31">
    <cfRule type="cellIs" priority="662" dxfId="1445" operator="lessThanOrEqual" stopIfTrue="1">
      <formula>$V31</formula>
    </cfRule>
  </conditionalFormatting>
  <conditionalFormatting sqref="AG33:AH33">
    <cfRule type="cellIs" priority="661" dxfId="1445" operator="lessThanOrEqual" stopIfTrue="1">
      <formula>$V33</formula>
    </cfRule>
  </conditionalFormatting>
  <conditionalFormatting sqref="AG37:AH37">
    <cfRule type="cellIs" priority="660" dxfId="1445" operator="lessThanOrEqual" stopIfTrue="1">
      <formula>$V37</formula>
    </cfRule>
  </conditionalFormatting>
  <conditionalFormatting sqref="AG39:AH39">
    <cfRule type="cellIs" priority="659" dxfId="1445" operator="lessThanOrEqual" stopIfTrue="1">
      <formula>$V39</formula>
    </cfRule>
  </conditionalFormatting>
  <conditionalFormatting sqref="AH49">
    <cfRule type="cellIs" priority="658" dxfId="1445" operator="lessThanOrEqual" stopIfTrue="1">
      <formula>$V49</formula>
    </cfRule>
  </conditionalFormatting>
  <conditionalFormatting sqref="AH53">
    <cfRule type="cellIs" priority="657" dxfId="1445" operator="lessThanOrEqual" stopIfTrue="1">
      <formula>$V53</formula>
    </cfRule>
  </conditionalFormatting>
  <conditionalFormatting sqref="AH55">
    <cfRule type="cellIs" priority="656" dxfId="1445" operator="lessThanOrEqual" stopIfTrue="1">
      <formula>$V55</formula>
    </cfRule>
  </conditionalFormatting>
  <conditionalFormatting sqref="AH57">
    <cfRule type="cellIs" priority="655" dxfId="1445" operator="lessThanOrEqual" stopIfTrue="1">
      <formula>$V57</formula>
    </cfRule>
  </conditionalFormatting>
  <conditionalFormatting sqref="AH59">
    <cfRule type="cellIs" priority="654" dxfId="1445" operator="lessThanOrEqual" stopIfTrue="1">
      <formula>$V59</formula>
    </cfRule>
  </conditionalFormatting>
  <conditionalFormatting sqref="AH61">
    <cfRule type="cellIs" priority="653" dxfId="1445" operator="lessThanOrEqual" stopIfTrue="1">
      <formula>$V61</formula>
    </cfRule>
  </conditionalFormatting>
  <conditionalFormatting sqref="AH63">
    <cfRule type="cellIs" priority="652" dxfId="1445" operator="lessThanOrEqual" stopIfTrue="1">
      <formula>$V63</formula>
    </cfRule>
  </conditionalFormatting>
  <conditionalFormatting sqref="AH65">
    <cfRule type="cellIs" priority="651" dxfId="1445" operator="lessThanOrEqual" stopIfTrue="1">
      <formula>$V65</formula>
    </cfRule>
  </conditionalFormatting>
  <conditionalFormatting sqref="AH67">
    <cfRule type="cellIs" priority="650" dxfId="1445" operator="lessThanOrEqual" stopIfTrue="1">
      <formula>$V67</formula>
    </cfRule>
  </conditionalFormatting>
  <conditionalFormatting sqref="AH69">
    <cfRule type="cellIs" priority="649" dxfId="1445" operator="lessThanOrEqual" stopIfTrue="1">
      <formula>$V69</formula>
    </cfRule>
  </conditionalFormatting>
  <conditionalFormatting sqref="AH71">
    <cfRule type="cellIs" priority="648" dxfId="1445" operator="lessThanOrEqual" stopIfTrue="1">
      <formula>$V71</formula>
    </cfRule>
  </conditionalFormatting>
  <conditionalFormatting sqref="AH73">
    <cfRule type="cellIs" priority="647" dxfId="1445" operator="lessThanOrEqual" stopIfTrue="1">
      <formula>$V73</formula>
    </cfRule>
  </conditionalFormatting>
  <conditionalFormatting sqref="AH75">
    <cfRule type="cellIs" priority="646" dxfId="1445" operator="lessThanOrEqual" stopIfTrue="1">
      <formula>$V75</formula>
    </cfRule>
  </conditionalFormatting>
  <conditionalFormatting sqref="AH77">
    <cfRule type="cellIs" priority="645" dxfId="1445" operator="lessThanOrEqual" stopIfTrue="1">
      <formula>$V77</formula>
    </cfRule>
  </conditionalFormatting>
  <conditionalFormatting sqref="AH79">
    <cfRule type="cellIs" priority="644" dxfId="1445" operator="lessThanOrEqual" stopIfTrue="1">
      <formula>$V79</formula>
    </cfRule>
  </conditionalFormatting>
  <conditionalFormatting sqref="AG49">
    <cfRule type="cellIs" priority="643" dxfId="1445" operator="lessThanOrEqual" stopIfTrue="1">
      <formula>$V49</formula>
    </cfRule>
  </conditionalFormatting>
  <conditionalFormatting sqref="AG55">
    <cfRule type="cellIs" priority="642" dxfId="1445" operator="lessThanOrEqual" stopIfTrue="1">
      <formula>$V55</formula>
    </cfRule>
  </conditionalFormatting>
  <conditionalFormatting sqref="AG51">
    <cfRule type="cellIs" priority="641" dxfId="1445" operator="lessThanOrEqual" stopIfTrue="1">
      <formula>$V51</formula>
    </cfRule>
  </conditionalFormatting>
  <conditionalFormatting sqref="AH51">
    <cfRule type="cellIs" priority="640" dxfId="1445" operator="lessThanOrEqual" stopIfTrue="1">
      <formula>$V51</formula>
    </cfRule>
  </conditionalFormatting>
  <conditionalFormatting sqref="AG53">
    <cfRule type="cellIs" priority="639" dxfId="1445" operator="lessThanOrEqual" stopIfTrue="1">
      <formula>$V53</formula>
    </cfRule>
  </conditionalFormatting>
  <conditionalFormatting sqref="AG63">
    <cfRule type="cellIs" priority="638" dxfId="1445" operator="lessThanOrEqual" stopIfTrue="1">
      <formula>$V63</formula>
    </cfRule>
  </conditionalFormatting>
  <conditionalFormatting sqref="AG69">
    <cfRule type="cellIs" priority="637" dxfId="1445" operator="lessThanOrEqual" stopIfTrue="1">
      <formula>$V69</formula>
    </cfRule>
  </conditionalFormatting>
  <conditionalFormatting sqref="AG75">
    <cfRule type="cellIs" priority="636" dxfId="1445" operator="lessThanOrEqual" stopIfTrue="1">
      <formula>$V75</formula>
    </cfRule>
  </conditionalFormatting>
  <conditionalFormatting sqref="AG65">
    <cfRule type="cellIs" priority="635" dxfId="1445" operator="lessThanOrEqual" stopIfTrue="1">
      <formula>$V65</formula>
    </cfRule>
  </conditionalFormatting>
  <conditionalFormatting sqref="AG57">
    <cfRule type="cellIs" priority="634" dxfId="1445" operator="lessThanOrEqual" stopIfTrue="1">
      <formula>$V57</formula>
    </cfRule>
  </conditionalFormatting>
  <conditionalFormatting sqref="AG67">
    <cfRule type="cellIs" priority="633" dxfId="1445" operator="lessThanOrEqual" stopIfTrue="1">
      <formula>$V67</formula>
    </cfRule>
  </conditionalFormatting>
  <conditionalFormatting sqref="AG59">
    <cfRule type="cellIs" priority="632" dxfId="1445" operator="lessThanOrEqual" stopIfTrue="1">
      <formula>$V59</formula>
    </cfRule>
  </conditionalFormatting>
  <conditionalFormatting sqref="AG61">
    <cfRule type="cellIs" priority="631" dxfId="1445" operator="lessThanOrEqual" stopIfTrue="1">
      <formula>$V61</formula>
    </cfRule>
  </conditionalFormatting>
  <conditionalFormatting sqref="AG71">
    <cfRule type="cellIs" priority="630" dxfId="1445" operator="lessThanOrEqual" stopIfTrue="1">
      <formula>$V71</formula>
    </cfRule>
  </conditionalFormatting>
  <conditionalFormatting sqref="AG77">
    <cfRule type="cellIs" priority="629" dxfId="1445" operator="lessThanOrEqual" stopIfTrue="1">
      <formula>$V77</formula>
    </cfRule>
  </conditionalFormatting>
  <conditionalFormatting sqref="AG79">
    <cfRule type="cellIs" priority="628" dxfId="1445" operator="lessThanOrEqual" stopIfTrue="1">
      <formula>$V79</formula>
    </cfRule>
  </conditionalFormatting>
  <conditionalFormatting sqref="AG73">
    <cfRule type="cellIs" priority="627" dxfId="1445" operator="lessThanOrEqual" stopIfTrue="1">
      <formula>$V73</formula>
    </cfRule>
  </conditionalFormatting>
  <conditionalFormatting sqref="AH19">
    <cfRule type="cellIs" priority="626" dxfId="1445" operator="lessThanOrEqual" stopIfTrue="1">
      <formula>$V19</formula>
    </cfRule>
  </conditionalFormatting>
  <conditionalFormatting sqref="AH31">
    <cfRule type="cellIs" priority="625" dxfId="1445" operator="lessThanOrEqual" stopIfTrue="1">
      <formula>$V31</formula>
    </cfRule>
  </conditionalFormatting>
  <conditionalFormatting sqref="AG35">
    <cfRule type="cellIs" priority="624" dxfId="1445" operator="lessThanOrEqual" stopIfTrue="1">
      <formula>$V35</formula>
    </cfRule>
  </conditionalFormatting>
  <conditionalFormatting sqref="AH35">
    <cfRule type="cellIs" priority="623" dxfId="1445" operator="lessThanOrEqual" stopIfTrue="1">
      <formula>$V35</formula>
    </cfRule>
  </conditionalFormatting>
  <conditionalFormatting sqref="AG41:AH41">
    <cfRule type="cellIs" priority="622" dxfId="1445" operator="lessThanOrEqual" stopIfTrue="1">
      <formula>$V41</formula>
    </cfRule>
  </conditionalFormatting>
  <conditionalFormatting sqref="Y31">
    <cfRule type="cellIs" priority="621" dxfId="1445" operator="lessThanOrEqual" stopIfTrue="1">
      <formula>$V31</formula>
    </cfRule>
  </conditionalFormatting>
  <conditionalFormatting sqref="AA31">
    <cfRule type="cellIs" priority="620" dxfId="1445" operator="lessThanOrEqual" stopIfTrue="1">
      <formula>$V31</formula>
    </cfRule>
  </conditionalFormatting>
  <conditionalFormatting sqref="AC31">
    <cfRule type="cellIs" priority="619" dxfId="1445" operator="lessThanOrEqual" stopIfTrue="1">
      <formula>$V31</formula>
    </cfRule>
  </conditionalFormatting>
  <conditionalFormatting sqref="W39">
    <cfRule type="cellIs" priority="618" dxfId="1445" operator="lessThanOrEqual" stopIfTrue="1">
      <formula>$V39</formula>
    </cfRule>
  </conditionalFormatting>
  <conditionalFormatting sqref="Y55">
    <cfRule type="cellIs" priority="617" dxfId="1445" operator="lessThanOrEqual" stopIfTrue="1">
      <formula>$V55</formula>
    </cfRule>
  </conditionalFormatting>
  <conditionalFormatting sqref="AA55">
    <cfRule type="cellIs" priority="616" dxfId="1445" operator="lessThanOrEqual" stopIfTrue="1">
      <formula>$V55</formula>
    </cfRule>
  </conditionalFormatting>
  <conditionalFormatting sqref="AC55">
    <cfRule type="cellIs" priority="615" dxfId="1445" operator="lessThanOrEqual" stopIfTrue="1">
      <formula>$V55</formula>
    </cfRule>
  </conditionalFormatting>
  <conditionalFormatting sqref="U12">
    <cfRule type="cellIs" priority="613" dxfId="1445" operator="greaterThanOrEqual" stopIfTrue="1">
      <formula>0</formula>
    </cfRule>
    <cfRule type="cellIs" priority="614" dxfId="1446" operator="lessThan" stopIfTrue="1">
      <formula>0</formula>
    </cfRule>
  </conditionalFormatting>
  <conditionalFormatting sqref="AI14">
    <cfRule type="cellIs" priority="612" dxfId="1445" operator="lessThanOrEqual" stopIfTrue="1">
      <formula>$V14</formula>
    </cfRule>
  </conditionalFormatting>
  <conditionalFormatting sqref="AI16">
    <cfRule type="cellIs" priority="611" dxfId="1445" operator="lessThanOrEqual" stopIfTrue="1">
      <formula>$V16</formula>
    </cfRule>
  </conditionalFormatting>
  <conditionalFormatting sqref="AI18">
    <cfRule type="cellIs" priority="610" dxfId="1445" operator="lessThanOrEqual" stopIfTrue="1">
      <formula>$V18</formula>
    </cfRule>
  </conditionalFormatting>
  <conditionalFormatting sqref="AI20">
    <cfRule type="cellIs" priority="609" dxfId="1445" operator="lessThanOrEqual" stopIfTrue="1">
      <formula>$V20</formula>
    </cfRule>
  </conditionalFormatting>
  <conditionalFormatting sqref="AI22">
    <cfRule type="cellIs" priority="608" dxfId="1445" operator="lessThanOrEqual" stopIfTrue="1">
      <formula>$V22</formula>
    </cfRule>
  </conditionalFormatting>
  <conditionalFormatting sqref="AI24">
    <cfRule type="cellIs" priority="607" dxfId="1445" operator="lessThanOrEqual" stopIfTrue="1">
      <formula>$V24</formula>
    </cfRule>
  </conditionalFormatting>
  <conditionalFormatting sqref="AI26">
    <cfRule type="cellIs" priority="606" dxfId="1445" operator="lessThanOrEqual" stopIfTrue="1">
      <formula>$V26</formula>
    </cfRule>
  </conditionalFormatting>
  <conditionalFormatting sqref="AI28">
    <cfRule type="cellIs" priority="605" dxfId="1445" operator="lessThanOrEqual" stopIfTrue="1">
      <formula>$V28</formula>
    </cfRule>
  </conditionalFormatting>
  <conditionalFormatting sqref="AI30">
    <cfRule type="cellIs" priority="604" dxfId="1445" operator="lessThanOrEqual" stopIfTrue="1">
      <formula>$V30</formula>
    </cfRule>
  </conditionalFormatting>
  <conditionalFormatting sqref="AI32">
    <cfRule type="cellIs" priority="603" dxfId="1445" operator="lessThanOrEqual" stopIfTrue="1">
      <formula>$V32</formula>
    </cfRule>
  </conditionalFormatting>
  <conditionalFormatting sqref="AI34">
    <cfRule type="cellIs" priority="602" dxfId="1445" operator="lessThanOrEqual" stopIfTrue="1">
      <formula>$V34</formula>
    </cfRule>
  </conditionalFormatting>
  <conditionalFormatting sqref="AI36">
    <cfRule type="cellIs" priority="601" dxfId="1445" operator="lessThanOrEqual" stopIfTrue="1">
      <formula>$V36</formula>
    </cfRule>
  </conditionalFormatting>
  <conditionalFormatting sqref="AI38">
    <cfRule type="cellIs" priority="600" dxfId="1445" operator="lessThanOrEqual" stopIfTrue="1">
      <formula>$V38</formula>
    </cfRule>
  </conditionalFormatting>
  <conditionalFormatting sqref="AI40">
    <cfRule type="cellIs" priority="599" dxfId="1445" operator="lessThanOrEqual" stopIfTrue="1">
      <formula>$V40</formula>
    </cfRule>
  </conditionalFormatting>
  <conditionalFormatting sqref="AI48">
    <cfRule type="cellIs" priority="598" dxfId="1445" operator="lessThanOrEqual" stopIfTrue="1">
      <formula>$V48</formula>
    </cfRule>
  </conditionalFormatting>
  <conditionalFormatting sqref="AI50">
    <cfRule type="cellIs" priority="597" dxfId="1445" operator="lessThanOrEqual" stopIfTrue="1">
      <formula>$V50</formula>
    </cfRule>
  </conditionalFormatting>
  <conditionalFormatting sqref="AI52">
    <cfRule type="cellIs" priority="596" dxfId="1445" operator="lessThanOrEqual" stopIfTrue="1">
      <formula>$V52</formula>
    </cfRule>
  </conditionalFormatting>
  <conditionalFormatting sqref="AI54">
    <cfRule type="cellIs" priority="595" dxfId="1445" operator="lessThanOrEqual" stopIfTrue="1">
      <formula>$V54</formula>
    </cfRule>
  </conditionalFormatting>
  <conditionalFormatting sqref="AI56">
    <cfRule type="cellIs" priority="594" dxfId="1445" operator="lessThanOrEqual" stopIfTrue="1">
      <formula>$V56</formula>
    </cfRule>
  </conditionalFormatting>
  <conditionalFormatting sqref="AI58">
    <cfRule type="cellIs" priority="593" dxfId="1445" operator="lessThanOrEqual" stopIfTrue="1">
      <formula>$V58</formula>
    </cfRule>
  </conditionalFormatting>
  <conditionalFormatting sqref="AI60">
    <cfRule type="cellIs" priority="592" dxfId="1445" operator="lessThanOrEqual" stopIfTrue="1">
      <formula>$V60</formula>
    </cfRule>
  </conditionalFormatting>
  <conditionalFormatting sqref="AI62">
    <cfRule type="cellIs" priority="591" dxfId="1445" operator="lessThanOrEqual" stopIfTrue="1">
      <formula>$V62</formula>
    </cfRule>
  </conditionalFormatting>
  <conditionalFormatting sqref="AI64">
    <cfRule type="cellIs" priority="590" dxfId="1445" operator="lessThanOrEqual" stopIfTrue="1">
      <formula>$V64</formula>
    </cfRule>
  </conditionalFormatting>
  <conditionalFormatting sqref="AI66">
    <cfRule type="cellIs" priority="589" dxfId="1445" operator="lessThanOrEqual" stopIfTrue="1">
      <formula>$V66</formula>
    </cfRule>
  </conditionalFormatting>
  <conditionalFormatting sqref="AI68">
    <cfRule type="cellIs" priority="588" dxfId="1445" operator="lessThanOrEqual" stopIfTrue="1">
      <formula>$V68</formula>
    </cfRule>
  </conditionalFormatting>
  <conditionalFormatting sqref="AI70">
    <cfRule type="cellIs" priority="587" dxfId="1445" operator="lessThanOrEqual" stopIfTrue="1">
      <formula>$V70</formula>
    </cfRule>
  </conditionalFormatting>
  <conditionalFormatting sqref="AI72">
    <cfRule type="cellIs" priority="586" dxfId="1445" operator="lessThanOrEqual" stopIfTrue="1">
      <formula>$V72</formula>
    </cfRule>
  </conditionalFormatting>
  <conditionalFormatting sqref="AI74">
    <cfRule type="cellIs" priority="585" dxfId="1445" operator="lessThanOrEqual" stopIfTrue="1">
      <formula>$V74</formula>
    </cfRule>
  </conditionalFormatting>
  <conditionalFormatting sqref="AI76">
    <cfRule type="cellIs" priority="584" dxfId="1445" operator="lessThanOrEqual" stopIfTrue="1">
      <formula>$V76</formula>
    </cfRule>
  </conditionalFormatting>
  <conditionalFormatting sqref="AI78">
    <cfRule type="cellIs" priority="583" dxfId="1445" operator="lessThanOrEqual" stopIfTrue="1">
      <formula>$V78</formula>
    </cfRule>
  </conditionalFormatting>
  <conditionalFormatting sqref="AI17">
    <cfRule type="cellIs" priority="582" dxfId="1445" operator="lessThanOrEqual" stopIfTrue="1">
      <formula>$V17</formula>
    </cfRule>
  </conditionalFormatting>
  <conditionalFormatting sqref="AI15">
    <cfRule type="cellIs" priority="581" dxfId="1445" operator="lessThanOrEqual" stopIfTrue="1">
      <formula>$V15</formula>
    </cfRule>
  </conditionalFormatting>
  <conditionalFormatting sqref="AI21">
    <cfRule type="cellIs" priority="580" dxfId="1445" operator="lessThanOrEqual" stopIfTrue="1">
      <formula>$V21</formula>
    </cfRule>
  </conditionalFormatting>
  <conditionalFormatting sqref="AI23">
    <cfRule type="cellIs" priority="579" dxfId="1445" operator="lessThanOrEqual" stopIfTrue="1">
      <formula>$V23</formula>
    </cfRule>
  </conditionalFormatting>
  <conditionalFormatting sqref="AI25">
    <cfRule type="cellIs" priority="578" dxfId="1445" operator="lessThanOrEqual" stopIfTrue="1">
      <formula>$V25</formula>
    </cfRule>
  </conditionalFormatting>
  <conditionalFormatting sqref="AI27">
    <cfRule type="cellIs" priority="577" dxfId="1445" operator="lessThanOrEqual" stopIfTrue="1">
      <formula>$V27</formula>
    </cfRule>
  </conditionalFormatting>
  <conditionalFormatting sqref="AI29">
    <cfRule type="cellIs" priority="576" dxfId="1445" operator="lessThanOrEqual" stopIfTrue="1">
      <formula>$V29</formula>
    </cfRule>
  </conditionalFormatting>
  <conditionalFormatting sqref="AI33">
    <cfRule type="cellIs" priority="575" dxfId="1445" operator="lessThanOrEqual" stopIfTrue="1">
      <formula>$V33</formula>
    </cfRule>
  </conditionalFormatting>
  <conditionalFormatting sqref="AI37">
    <cfRule type="cellIs" priority="574" dxfId="1445" operator="lessThanOrEqual" stopIfTrue="1">
      <formula>$V37</formula>
    </cfRule>
  </conditionalFormatting>
  <conditionalFormatting sqref="AI39">
    <cfRule type="cellIs" priority="573" dxfId="1445" operator="lessThanOrEqual" stopIfTrue="1">
      <formula>$V39</formula>
    </cfRule>
  </conditionalFormatting>
  <conditionalFormatting sqref="AI49">
    <cfRule type="cellIs" priority="572" dxfId="1445" operator="lessThanOrEqual" stopIfTrue="1">
      <formula>$V49</formula>
    </cfRule>
  </conditionalFormatting>
  <conditionalFormatting sqref="AI53">
    <cfRule type="cellIs" priority="571" dxfId="1445" operator="lessThanOrEqual" stopIfTrue="1">
      <formula>$V53</formula>
    </cfRule>
  </conditionalFormatting>
  <conditionalFormatting sqref="AI55">
    <cfRule type="cellIs" priority="570" dxfId="1445" operator="lessThanOrEqual" stopIfTrue="1">
      <formula>$V55</formula>
    </cfRule>
  </conditionalFormatting>
  <conditionalFormatting sqref="AI57">
    <cfRule type="cellIs" priority="569" dxfId="1445" operator="lessThanOrEqual" stopIfTrue="1">
      <formula>$V57</formula>
    </cfRule>
  </conditionalFormatting>
  <conditionalFormatting sqref="AI59">
    <cfRule type="cellIs" priority="568" dxfId="1445" operator="lessThanOrEqual" stopIfTrue="1">
      <formula>$V59</formula>
    </cfRule>
  </conditionalFormatting>
  <conditionalFormatting sqref="AI61">
    <cfRule type="cellIs" priority="567" dxfId="1445" operator="lessThanOrEqual" stopIfTrue="1">
      <formula>$V61</formula>
    </cfRule>
  </conditionalFormatting>
  <conditionalFormatting sqref="AI63">
    <cfRule type="cellIs" priority="566" dxfId="1445" operator="lessThanOrEqual" stopIfTrue="1">
      <formula>$V63</formula>
    </cfRule>
  </conditionalFormatting>
  <conditionalFormatting sqref="AI65">
    <cfRule type="cellIs" priority="565" dxfId="1445" operator="lessThanOrEqual" stopIfTrue="1">
      <formula>$V65</formula>
    </cfRule>
  </conditionalFormatting>
  <conditionalFormatting sqref="AI67">
    <cfRule type="cellIs" priority="564" dxfId="1445" operator="lessThanOrEqual" stopIfTrue="1">
      <formula>$V67</formula>
    </cfRule>
  </conditionalFormatting>
  <conditionalFormatting sqref="AI69">
    <cfRule type="cellIs" priority="563" dxfId="1445" operator="lessThanOrEqual" stopIfTrue="1">
      <formula>$V69</formula>
    </cfRule>
  </conditionalFormatting>
  <conditionalFormatting sqref="AI71">
    <cfRule type="cellIs" priority="562" dxfId="1445" operator="lessThanOrEqual" stopIfTrue="1">
      <formula>$V71</formula>
    </cfRule>
  </conditionalFormatting>
  <conditionalFormatting sqref="AI73">
    <cfRule type="cellIs" priority="561" dxfId="1445" operator="lessThanOrEqual" stopIfTrue="1">
      <formula>$V73</formula>
    </cfRule>
  </conditionalFormatting>
  <conditionalFormatting sqref="AI75">
    <cfRule type="cellIs" priority="560" dxfId="1445" operator="lessThanOrEqual" stopIfTrue="1">
      <formula>$V75</formula>
    </cfRule>
  </conditionalFormatting>
  <conditionalFormatting sqref="AI77">
    <cfRule type="cellIs" priority="559" dxfId="1445" operator="lessThanOrEqual" stopIfTrue="1">
      <formula>$V77</formula>
    </cfRule>
  </conditionalFormatting>
  <conditionalFormatting sqref="AI79">
    <cfRule type="cellIs" priority="558" dxfId="1445" operator="lessThanOrEqual" stopIfTrue="1">
      <formula>$V79</formula>
    </cfRule>
  </conditionalFormatting>
  <conditionalFormatting sqref="AI51">
    <cfRule type="cellIs" priority="557" dxfId="1445" operator="lessThanOrEqual" stopIfTrue="1">
      <formula>$V51</formula>
    </cfRule>
  </conditionalFormatting>
  <conditionalFormatting sqref="AI19">
    <cfRule type="cellIs" priority="556" dxfId="1445" operator="lessThanOrEqual" stopIfTrue="1">
      <formula>$V19</formula>
    </cfRule>
  </conditionalFormatting>
  <conditionalFormatting sqref="AI31">
    <cfRule type="cellIs" priority="555" dxfId="1445" operator="lessThanOrEqual" stopIfTrue="1">
      <formula>$V31</formula>
    </cfRule>
  </conditionalFormatting>
  <conditionalFormatting sqref="AI35">
    <cfRule type="cellIs" priority="554" dxfId="1445" operator="lessThanOrEqual" stopIfTrue="1">
      <formula>$V35</formula>
    </cfRule>
  </conditionalFormatting>
  <conditionalFormatting sqref="AI41">
    <cfRule type="cellIs" priority="553" dxfId="1445" operator="lessThanOrEqual" stopIfTrue="1">
      <formula>$V41</formula>
    </cfRule>
  </conditionalFormatting>
  <conditionalFormatting sqref="AN18">
    <cfRule type="cellIs" priority="552" dxfId="1445" operator="lessThanOrEqual" stopIfTrue="1">
      <formula>$V18</formula>
    </cfRule>
  </conditionalFormatting>
  <conditionalFormatting sqref="AN20">
    <cfRule type="cellIs" priority="551" dxfId="1445" operator="lessThanOrEqual" stopIfTrue="1">
      <formula>$V20</formula>
    </cfRule>
  </conditionalFormatting>
  <conditionalFormatting sqref="AN22">
    <cfRule type="cellIs" priority="550" dxfId="1445" operator="lessThanOrEqual" stopIfTrue="1">
      <formula>$V22</formula>
    </cfRule>
  </conditionalFormatting>
  <conditionalFormatting sqref="AN24">
    <cfRule type="cellIs" priority="549" dxfId="1445" operator="lessThanOrEqual" stopIfTrue="1">
      <formula>$V24</formula>
    </cfRule>
  </conditionalFormatting>
  <conditionalFormatting sqref="AN26">
    <cfRule type="cellIs" priority="548" dxfId="1445" operator="lessThanOrEqual" stopIfTrue="1">
      <formula>$V26</formula>
    </cfRule>
  </conditionalFormatting>
  <conditionalFormatting sqref="AN28">
    <cfRule type="cellIs" priority="547" dxfId="1445" operator="lessThanOrEqual" stopIfTrue="1">
      <formula>$V28</formula>
    </cfRule>
  </conditionalFormatting>
  <conditionalFormatting sqref="AN30">
    <cfRule type="cellIs" priority="546" dxfId="1445" operator="lessThanOrEqual" stopIfTrue="1">
      <formula>$V30</formula>
    </cfRule>
  </conditionalFormatting>
  <conditionalFormatting sqref="AN32">
    <cfRule type="cellIs" priority="545" dxfId="1445" operator="lessThanOrEqual" stopIfTrue="1">
      <formula>$V32</formula>
    </cfRule>
  </conditionalFormatting>
  <conditionalFormatting sqref="AN34">
    <cfRule type="cellIs" priority="544" dxfId="1445" operator="lessThanOrEqual" stopIfTrue="1">
      <formula>$V34</formula>
    </cfRule>
  </conditionalFormatting>
  <conditionalFormatting sqref="AN36">
    <cfRule type="cellIs" priority="543" dxfId="1445" operator="lessThanOrEqual" stopIfTrue="1">
      <formula>$V36</formula>
    </cfRule>
  </conditionalFormatting>
  <conditionalFormatting sqref="AN38">
    <cfRule type="cellIs" priority="542" dxfId="1445" operator="lessThanOrEqual" stopIfTrue="1">
      <formula>$V38</formula>
    </cfRule>
  </conditionalFormatting>
  <conditionalFormatting sqref="AN40">
    <cfRule type="cellIs" priority="541" dxfId="1445" operator="lessThanOrEqual" stopIfTrue="1">
      <formula>$V40</formula>
    </cfRule>
  </conditionalFormatting>
  <conditionalFormatting sqref="AN48">
    <cfRule type="cellIs" priority="540" dxfId="1445" operator="lessThanOrEqual" stopIfTrue="1">
      <formula>$V48</formula>
    </cfRule>
  </conditionalFormatting>
  <conditionalFormatting sqref="AN50">
    <cfRule type="cellIs" priority="539" dxfId="1445" operator="lessThanOrEqual" stopIfTrue="1">
      <formula>$V50</formula>
    </cfRule>
  </conditionalFormatting>
  <conditionalFormatting sqref="AN52">
    <cfRule type="cellIs" priority="538" dxfId="1445" operator="lessThanOrEqual" stopIfTrue="1">
      <formula>$V52</formula>
    </cfRule>
  </conditionalFormatting>
  <conditionalFormatting sqref="AN54">
    <cfRule type="cellIs" priority="537" dxfId="1445" operator="lessThanOrEqual" stopIfTrue="1">
      <formula>$V54</formula>
    </cfRule>
  </conditionalFormatting>
  <conditionalFormatting sqref="AN56">
    <cfRule type="cellIs" priority="536" dxfId="1445" operator="lessThanOrEqual" stopIfTrue="1">
      <formula>$V56</formula>
    </cfRule>
  </conditionalFormatting>
  <conditionalFormatting sqref="AN58">
    <cfRule type="cellIs" priority="535" dxfId="1445" operator="lessThanOrEqual" stopIfTrue="1">
      <formula>$V58</formula>
    </cfRule>
  </conditionalFormatting>
  <conditionalFormatting sqref="AN60">
    <cfRule type="cellIs" priority="534" dxfId="1445" operator="lessThanOrEqual" stopIfTrue="1">
      <formula>$V60</formula>
    </cfRule>
  </conditionalFormatting>
  <conditionalFormatting sqref="AN62">
    <cfRule type="cellIs" priority="533" dxfId="1445" operator="lessThanOrEqual" stopIfTrue="1">
      <formula>$V62</formula>
    </cfRule>
  </conditionalFormatting>
  <conditionalFormatting sqref="AN64">
    <cfRule type="cellIs" priority="532" dxfId="1445" operator="lessThanOrEqual" stopIfTrue="1">
      <formula>$V64</formula>
    </cfRule>
  </conditionalFormatting>
  <conditionalFormatting sqref="AN66">
    <cfRule type="cellIs" priority="531" dxfId="1445" operator="lessThanOrEqual" stopIfTrue="1">
      <formula>$V66</formula>
    </cfRule>
  </conditionalFormatting>
  <conditionalFormatting sqref="AN68">
    <cfRule type="cellIs" priority="530" dxfId="1445" operator="lessThanOrEqual" stopIfTrue="1">
      <formula>$V68</formula>
    </cfRule>
  </conditionalFormatting>
  <conditionalFormatting sqref="AN70">
    <cfRule type="cellIs" priority="529" dxfId="1445" operator="lessThanOrEqual" stopIfTrue="1">
      <formula>$V70</formula>
    </cfRule>
  </conditionalFormatting>
  <conditionalFormatting sqref="AN72">
    <cfRule type="cellIs" priority="528" dxfId="1445" operator="lessThanOrEqual" stopIfTrue="1">
      <formula>$V72</formula>
    </cfRule>
  </conditionalFormatting>
  <conditionalFormatting sqref="AN74">
    <cfRule type="cellIs" priority="527" dxfId="1445" operator="lessThanOrEqual" stopIfTrue="1">
      <formula>$V74</formula>
    </cfRule>
  </conditionalFormatting>
  <conditionalFormatting sqref="AN76">
    <cfRule type="cellIs" priority="526" dxfId="1445" operator="lessThanOrEqual" stopIfTrue="1">
      <formula>$V76</formula>
    </cfRule>
  </conditionalFormatting>
  <conditionalFormatting sqref="AN78">
    <cfRule type="cellIs" priority="525" dxfId="1445" operator="lessThanOrEqual" stopIfTrue="1">
      <formula>$V78</formula>
    </cfRule>
  </conditionalFormatting>
  <conditionalFormatting sqref="AJ14">
    <cfRule type="cellIs" priority="524" dxfId="1445" operator="lessThanOrEqual" stopIfTrue="1">
      <formula>$V14</formula>
    </cfRule>
  </conditionalFormatting>
  <conditionalFormatting sqref="AJ16">
    <cfRule type="cellIs" priority="523" dxfId="1445" operator="lessThanOrEqual" stopIfTrue="1">
      <formula>$V16</formula>
    </cfRule>
  </conditionalFormatting>
  <conditionalFormatting sqref="AJ18">
    <cfRule type="cellIs" priority="522" dxfId="1445" operator="lessThanOrEqual" stopIfTrue="1">
      <formula>$V18</formula>
    </cfRule>
  </conditionalFormatting>
  <conditionalFormatting sqref="AJ20">
    <cfRule type="cellIs" priority="521" dxfId="1445" operator="lessThanOrEqual" stopIfTrue="1">
      <formula>$V20</formula>
    </cfRule>
  </conditionalFormatting>
  <conditionalFormatting sqref="AJ22">
    <cfRule type="cellIs" priority="520" dxfId="1445" operator="lessThanOrEqual" stopIfTrue="1">
      <formula>$V22</formula>
    </cfRule>
  </conditionalFormatting>
  <conditionalFormatting sqref="AJ24">
    <cfRule type="cellIs" priority="519" dxfId="1445" operator="lessThanOrEqual" stopIfTrue="1">
      <formula>$V24</formula>
    </cfRule>
  </conditionalFormatting>
  <conditionalFormatting sqref="AJ26">
    <cfRule type="cellIs" priority="518" dxfId="1445" operator="lessThanOrEqual" stopIfTrue="1">
      <formula>$V26</formula>
    </cfRule>
  </conditionalFormatting>
  <conditionalFormatting sqref="AJ28">
    <cfRule type="cellIs" priority="517" dxfId="1445" operator="lessThanOrEqual" stopIfTrue="1">
      <formula>$V28</formula>
    </cfRule>
  </conditionalFormatting>
  <conditionalFormatting sqref="AJ30">
    <cfRule type="cellIs" priority="516" dxfId="1445" operator="lessThanOrEqual" stopIfTrue="1">
      <formula>$V30</formula>
    </cfRule>
  </conditionalFormatting>
  <conditionalFormatting sqref="AJ32">
    <cfRule type="cellIs" priority="515" dxfId="1445" operator="lessThanOrEqual" stopIfTrue="1">
      <formula>$V32</formula>
    </cfRule>
  </conditionalFormatting>
  <conditionalFormatting sqref="AJ34">
    <cfRule type="cellIs" priority="514" dxfId="1445" operator="lessThanOrEqual" stopIfTrue="1">
      <formula>$V34</formula>
    </cfRule>
  </conditionalFormatting>
  <conditionalFormatting sqref="AJ36">
    <cfRule type="cellIs" priority="513" dxfId="1445" operator="lessThanOrEqual" stopIfTrue="1">
      <formula>$V36</formula>
    </cfRule>
  </conditionalFormatting>
  <conditionalFormatting sqref="AJ38">
    <cfRule type="cellIs" priority="512" dxfId="1445" operator="lessThanOrEqual" stopIfTrue="1">
      <formula>$V38</formula>
    </cfRule>
  </conditionalFormatting>
  <conditionalFormatting sqref="AJ40">
    <cfRule type="cellIs" priority="511" dxfId="1445" operator="lessThanOrEqual" stopIfTrue="1">
      <formula>$V40</formula>
    </cfRule>
  </conditionalFormatting>
  <conditionalFormatting sqref="AJ48">
    <cfRule type="cellIs" priority="510" dxfId="1445" operator="lessThanOrEqual" stopIfTrue="1">
      <formula>$V48</formula>
    </cfRule>
  </conditionalFormatting>
  <conditionalFormatting sqref="AJ50">
    <cfRule type="cellIs" priority="509" dxfId="1445" operator="lessThanOrEqual" stopIfTrue="1">
      <formula>$V50</formula>
    </cfRule>
  </conditionalFormatting>
  <conditionalFormatting sqref="AJ52">
    <cfRule type="cellIs" priority="508" dxfId="1445" operator="lessThanOrEqual" stopIfTrue="1">
      <formula>$V52</formula>
    </cfRule>
  </conditionalFormatting>
  <conditionalFormatting sqref="AJ54">
    <cfRule type="cellIs" priority="507" dxfId="1445" operator="lessThanOrEqual" stopIfTrue="1">
      <formula>$V54</formula>
    </cfRule>
  </conditionalFormatting>
  <conditionalFormatting sqref="AJ56">
    <cfRule type="cellIs" priority="506" dxfId="1445" operator="lessThanOrEqual" stopIfTrue="1">
      <formula>$V56</formula>
    </cfRule>
  </conditionalFormatting>
  <conditionalFormatting sqref="AJ58">
    <cfRule type="cellIs" priority="505" dxfId="1445" operator="lessThanOrEqual" stopIfTrue="1">
      <formula>$V58</formula>
    </cfRule>
  </conditionalFormatting>
  <conditionalFormatting sqref="AJ60">
    <cfRule type="cellIs" priority="504" dxfId="1445" operator="lessThanOrEqual" stopIfTrue="1">
      <formula>$V60</formula>
    </cfRule>
  </conditionalFormatting>
  <conditionalFormatting sqref="AJ62">
    <cfRule type="cellIs" priority="503" dxfId="1445" operator="lessThanOrEqual" stopIfTrue="1">
      <formula>$V62</formula>
    </cfRule>
  </conditionalFormatting>
  <conditionalFormatting sqref="AJ64">
    <cfRule type="cellIs" priority="502" dxfId="1445" operator="lessThanOrEqual" stopIfTrue="1">
      <formula>$V64</formula>
    </cfRule>
  </conditionalFormatting>
  <conditionalFormatting sqref="AJ66">
    <cfRule type="cellIs" priority="501" dxfId="1445" operator="lessThanOrEqual" stopIfTrue="1">
      <formula>$V66</formula>
    </cfRule>
  </conditionalFormatting>
  <conditionalFormatting sqref="AJ68">
    <cfRule type="cellIs" priority="500" dxfId="1445" operator="lessThanOrEqual" stopIfTrue="1">
      <formula>$V68</formula>
    </cfRule>
  </conditionalFormatting>
  <conditionalFormatting sqref="AJ70">
    <cfRule type="cellIs" priority="499" dxfId="1445" operator="lessThanOrEqual" stopIfTrue="1">
      <formula>$V70</formula>
    </cfRule>
  </conditionalFormatting>
  <conditionalFormatting sqref="AJ72">
    <cfRule type="cellIs" priority="498" dxfId="1445" operator="lessThanOrEqual" stopIfTrue="1">
      <formula>$V72</formula>
    </cfRule>
  </conditionalFormatting>
  <conditionalFormatting sqref="AJ74">
    <cfRule type="cellIs" priority="497" dxfId="1445" operator="lessThanOrEqual" stopIfTrue="1">
      <formula>$V74</formula>
    </cfRule>
  </conditionalFormatting>
  <conditionalFormatting sqref="AJ76">
    <cfRule type="cellIs" priority="496" dxfId="1445" operator="lessThanOrEqual" stopIfTrue="1">
      <formula>$V76</formula>
    </cfRule>
  </conditionalFormatting>
  <conditionalFormatting sqref="AJ78">
    <cfRule type="cellIs" priority="495" dxfId="1445" operator="lessThanOrEqual" stopIfTrue="1">
      <formula>$V78</formula>
    </cfRule>
  </conditionalFormatting>
  <conditionalFormatting sqref="AJ17">
    <cfRule type="cellIs" priority="494" dxfId="1445" operator="lessThanOrEqual" stopIfTrue="1">
      <formula>$V17</formula>
    </cfRule>
  </conditionalFormatting>
  <conditionalFormatting sqref="AJ15">
    <cfRule type="cellIs" priority="493" dxfId="1445" operator="lessThanOrEqual" stopIfTrue="1">
      <formula>$V15</formula>
    </cfRule>
  </conditionalFormatting>
  <conditionalFormatting sqref="AJ21">
    <cfRule type="cellIs" priority="492" dxfId="1445" operator="lessThanOrEqual" stopIfTrue="1">
      <formula>$V21</formula>
    </cfRule>
  </conditionalFormatting>
  <conditionalFormatting sqref="AJ23">
    <cfRule type="cellIs" priority="491" dxfId="1445" operator="lessThanOrEqual" stopIfTrue="1">
      <formula>$V23</formula>
    </cfRule>
  </conditionalFormatting>
  <conditionalFormatting sqref="AJ25">
    <cfRule type="cellIs" priority="490" dxfId="1445" operator="lessThanOrEqual" stopIfTrue="1">
      <formula>$V25</formula>
    </cfRule>
  </conditionalFormatting>
  <conditionalFormatting sqref="AJ27">
    <cfRule type="cellIs" priority="489" dxfId="1445" operator="lessThanOrEqual" stopIfTrue="1">
      <formula>$V27</formula>
    </cfRule>
  </conditionalFormatting>
  <conditionalFormatting sqref="AJ29">
    <cfRule type="cellIs" priority="488" dxfId="1445" operator="lessThanOrEqual" stopIfTrue="1">
      <formula>$V29</formula>
    </cfRule>
  </conditionalFormatting>
  <conditionalFormatting sqref="AJ33">
    <cfRule type="cellIs" priority="487" dxfId="1445" operator="lessThanOrEqual" stopIfTrue="1">
      <formula>$V33</formula>
    </cfRule>
  </conditionalFormatting>
  <conditionalFormatting sqref="AJ37">
    <cfRule type="cellIs" priority="486" dxfId="1445" operator="lessThanOrEqual" stopIfTrue="1">
      <formula>$V37</formula>
    </cfRule>
  </conditionalFormatting>
  <conditionalFormatting sqref="AJ39">
    <cfRule type="cellIs" priority="485" dxfId="1445" operator="lessThanOrEqual" stopIfTrue="1">
      <formula>$V39</formula>
    </cfRule>
  </conditionalFormatting>
  <conditionalFormatting sqref="AJ49">
    <cfRule type="cellIs" priority="484" dxfId="1445" operator="lessThanOrEqual" stopIfTrue="1">
      <formula>$V49</formula>
    </cfRule>
  </conditionalFormatting>
  <conditionalFormatting sqref="AJ53">
    <cfRule type="cellIs" priority="483" dxfId="1445" operator="lessThanOrEqual" stopIfTrue="1">
      <formula>$V53</formula>
    </cfRule>
  </conditionalFormatting>
  <conditionalFormatting sqref="AJ55">
    <cfRule type="cellIs" priority="482" dxfId="1445" operator="lessThanOrEqual" stopIfTrue="1">
      <formula>$V55</formula>
    </cfRule>
  </conditionalFormatting>
  <conditionalFormatting sqref="AJ57">
    <cfRule type="cellIs" priority="481" dxfId="1445" operator="lessThanOrEqual" stopIfTrue="1">
      <formula>$V57</formula>
    </cfRule>
  </conditionalFormatting>
  <conditionalFormatting sqref="AJ59">
    <cfRule type="cellIs" priority="480" dxfId="1445" operator="lessThanOrEqual" stopIfTrue="1">
      <formula>$V59</formula>
    </cfRule>
  </conditionalFormatting>
  <conditionalFormatting sqref="AJ61">
    <cfRule type="cellIs" priority="479" dxfId="1445" operator="lessThanOrEqual" stopIfTrue="1">
      <formula>$V61</formula>
    </cfRule>
  </conditionalFormatting>
  <conditionalFormatting sqref="AJ63">
    <cfRule type="cellIs" priority="478" dxfId="1445" operator="lessThanOrEqual" stopIfTrue="1">
      <formula>$V63</formula>
    </cfRule>
  </conditionalFormatting>
  <conditionalFormatting sqref="AJ65">
    <cfRule type="cellIs" priority="477" dxfId="1445" operator="lessThanOrEqual" stopIfTrue="1">
      <formula>$V65</formula>
    </cfRule>
  </conditionalFormatting>
  <conditionalFormatting sqref="AJ67">
    <cfRule type="cellIs" priority="476" dxfId="1445" operator="lessThanOrEqual" stopIfTrue="1">
      <formula>$V67</formula>
    </cfRule>
  </conditionalFormatting>
  <conditionalFormatting sqref="AJ69">
    <cfRule type="cellIs" priority="475" dxfId="1445" operator="lessThanOrEqual" stopIfTrue="1">
      <formula>$V69</formula>
    </cfRule>
  </conditionalFormatting>
  <conditionalFormatting sqref="AJ71">
    <cfRule type="cellIs" priority="474" dxfId="1445" operator="lessThanOrEqual" stopIfTrue="1">
      <formula>$V71</formula>
    </cfRule>
  </conditionalFormatting>
  <conditionalFormatting sqref="AJ73">
    <cfRule type="cellIs" priority="473" dxfId="1445" operator="lessThanOrEqual" stopIfTrue="1">
      <formula>$V73</formula>
    </cfRule>
  </conditionalFormatting>
  <conditionalFormatting sqref="AJ75">
    <cfRule type="cellIs" priority="472" dxfId="1445" operator="lessThanOrEqual" stopIfTrue="1">
      <formula>$V75</formula>
    </cfRule>
  </conditionalFormatting>
  <conditionalFormatting sqref="AJ77">
    <cfRule type="cellIs" priority="471" dxfId="1445" operator="lessThanOrEqual" stopIfTrue="1">
      <formula>$V77</formula>
    </cfRule>
  </conditionalFormatting>
  <conditionalFormatting sqref="AJ79">
    <cfRule type="cellIs" priority="470" dxfId="1445" operator="lessThanOrEqual" stopIfTrue="1">
      <formula>$V79</formula>
    </cfRule>
  </conditionalFormatting>
  <conditionalFormatting sqref="AJ51">
    <cfRule type="cellIs" priority="469" dxfId="1445" operator="lessThanOrEqual" stopIfTrue="1">
      <formula>$V51</formula>
    </cfRule>
  </conditionalFormatting>
  <conditionalFormatting sqref="AJ19">
    <cfRule type="cellIs" priority="468" dxfId="1445" operator="lessThanOrEqual" stopIfTrue="1">
      <formula>$V19</formula>
    </cfRule>
  </conditionalFormatting>
  <conditionalFormatting sqref="AJ31">
    <cfRule type="cellIs" priority="467" dxfId="1445" operator="lessThanOrEqual" stopIfTrue="1">
      <formula>$V31</formula>
    </cfRule>
  </conditionalFormatting>
  <conditionalFormatting sqref="AJ35">
    <cfRule type="cellIs" priority="466" dxfId="1445" operator="lessThanOrEqual" stopIfTrue="1">
      <formula>$V35</formula>
    </cfRule>
  </conditionalFormatting>
  <conditionalFormatting sqref="AJ41">
    <cfRule type="cellIs" priority="465" dxfId="1445" operator="lessThanOrEqual" stopIfTrue="1">
      <formula>$V41</formula>
    </cfRule>
  </conditionalFormatting>
  <conditionalFormatting sqref="AN49">
    <cfRule type="cellIs" priority="464" dxfId="1445" operator="lessThanOrEqual" stopIfTrue="1">
      <formula>$V49</formula>
    </cfRule>
  </conditionalFormatting>
  <conditionalFormatting sqref="AN51">
    <cfRule type="cellIs" priority="463" dxfId="1445" operator="lessThanOrEqual" stopIfTrue="1">
      <formula>$V51</formula>
    </cfRule>
  </conditionalFormatting>
  <conditionalFormatting sqref="AN55">
    <cfRule type="cellIs" priority="462" dxfId="1445" operator="lessThanOrEqual" stopIfTrue="1">
      <formula>$V55</formula>
    </cfRule>
  </conditionalFormatting>
  <conditionalFormatting sqref="AN57">
    <cfRule type="cellIs" priority="461" dxfId="1445" operator="lessThanOrEqual" stopIfTrue="1">
      <formula>$V57</formula>
    </cfRule>
  </conditionalFormatting>
  <conditionalFormatting sqref="AN59">
    <cfRule type="cellIs" priority="460" dxfId="1445" operator="lessThanOrEqual" stopIfTrue="1">
      <formula>$V59</formula>
    </cfRule>
  </conditionalFormatting>
  <conditionalFormatting sqref="AN63">
    <cfRule type="cellIs" priority="443" dxfId="1445" operator="lessThanOrEqual" stopIfTrue="1">
      <formula>$V63</formula>
    </cfRule>
  </conditionalFormatting>
  <conditionalFormatting sqref="AN77">
    <cfRule type="cellIs" priority="436" dxfId="1445" operator="lessThanOrEqual" stopIfTrue="1">
      <formula>$V77</formula>
    </cfRule>
  </conditionalFormatting>
  <conditionalFormatting sqref="Y43">
    <cfRule type="cellIs" priority="429" dxfId="1445" operator="lessThanOrEqual" stopIfTrue="1">
      <formula>$V43</formula>
    </cfRule>
  </conditionalFormatting>
  <conditionalFormatting sqref="AC43">
    <cfRule type="cellIs" priority="427" dxfId="1445" operator="lessThanOrEqual" stopIfTrue="1">
      <formula>$V43</formula>
    </cfRule>
  </conditionalFormatting>
  <conditionalFormatting sqref="AN41">
    <cfRule type="cellIs" priority="453" dxfId="1445" operator="lessThanOrEqual" stopIfTrue="1">
      <formula>$V41</formula>
    </cfRule>
  </conditionalFormatting>
  <conditionalFormatting sqref="AG44">
    <cfRule type="cellIs" priority="413" dxfId="1445" operator="lessThanOrEqual" stopIfTrue="1">
      <formula>$V44</formula>
    </cfRule>
  </conditionalFormatting>
  <conditionalFormatting sqref="W44:AE44">
    <cfRule type="cellIs" priority="417" dxfId="1445" operator="lessThanOrEqual" stopIfTrue="1">
      <formula>$V44</formula>
    </cfRule>
  </conditionalFormatting>
  <conditionalFormatting sqref="AF42">
    <cfRule type="cellIs" priority="433" dxfId="1445" operator="lessThanOrEqual" stopIfTrue="1">
      <formula>$V42</formula>
    </cfRule>
  </conditionalFormatting>
  <conditionalFormatting sqref="AN73">
    <cfRule type="cellIs" priority="438" dxfId="1445" operator="lessThanOrEqual" stopIfTrue="1">
      <formula>$V73</formula>
    </cfRule>
  </conditionalFormatting>
  <conditionalFormatting sqref="AN53">
    <cfRule type="cellIs" priority="445" dxfId="1445" operator="lessThanOrEqual" stopIfTrue="1">
      <formula>$V53</formula>
    </cfRule>
  </conditionalFormatting>
  <conditionalFormatting sqref="AN61">
    <cfRule type="cellIs" priority="444" dxfId="1445" operator="lessThanOrEqual" stopIfTrue="1">
      <formula>$V61</formula>
    </cfRule>
  </conditionalFormatting>
  <conditionalFormatting sqref="AN65">
    <cfRule type="cellIs" priority="442" dxfId="1445" operator="lessThanOrEqual" stopIfTrue="1">
      <formula>$V65</formula>
    </cfRule>
  </conditionalFormatting>
  <conditionalFormatting sqref="AN67">
    <cfRule type="cellIs" priority="441" dxfId="1445" operator="lessThanOrEqual" stopIfTrue="1">
      <formula>$V67</formula>
    </cfRule>
  </conditionalFormatting>
  <conditionalFormatting sqref="AN69">
    <cfRule type="cellIs" priority="440" dxfId="1445" operator="lessThanOrEqual" stopIfTrue="1">
      <formula>$V69</formula>
    </cfRule>
  </conditionalFormatting>
  <conditionalFormatting sqref="AN71">
    <cfRule type="cellIs" priority="439" dxfId="1445" operator="lessThanOrEqual" stopIfTrue="1">
      <formula>$V71</formula>
    </cfRule>
  </conditionalFormatting>
  <conditionalFormatting sqref="AN75">
    <cfRule type="cellIs" priority="437" dxfId="1445" operator="lessThanOrEqual" stopIfTrue="1">
      <formula>$V75</formula>
    </cfRule>
  </conditionalFormatting>
  <conditionalFormatting sqref="AN79">
    <cfRule type="cellIs" priority="435" dxfId="1445" operator="lessThanOrEqual" stopIfTrue="1">
      <formula>$V79</formula>
    </cfRule>
  </conditionalFormatting>
  <conditionalFormatting sqref="W42:AE42">
    <cfRule type="cellIs" priority="434" dxfId="1445" operator="lessThanOrEqual" stopIfTrue="1">
      <formula>$V42</formula>
    </cfRule>
  </conditionalFormatting>
  <conditionalFormatting sqref="V42:V43">
    <cfRule type="cellIs" priority="432" dxfId="1446" operator="greaterThan" stopIfTrue="1">
      <formula>180</formula>
    </cfRule>
  </conditionalFormatting>
  <conditionalFormatting sqref="AH42">
    <cfRule type="cellIs" priority="431" dxfId="1445" operator="lessThanOrEqual" stopIfTrue="1">
      <formula>$V42</formula>
    </cfRule>
  </conditionalFormatting>
  <conditionalFormatting sqref="AG42">
    <cfRule type="cellIs" priority="430" dxfId="1445" operator="lessThanOrEqual" stopIfTrue="1">
      <formula>$V42</formula>
    </cfRule>
  </conditionalFormatting>
  <conditionalFormatting sqref="Z43">
    <cfRule type="cellIs" priority="428" dxfId="1445" operator="lessThanOrEqual" stopIfTrue="1">
      <formula>$V43</formula>
    </cfRule>
  </conditionalFormatting>
  <conditionalFormatting sqref="AF43">
    <cfRule type="cellIs" priority="426" dxfId="1445" operator="lessThanOrEqual" stopIfTrue="1">
      <formula>$V43</formula>
    </cfRule>
  </conditionalFormatting>
  <conditionalFormatting sqref="W43">
    <cfRule type="cellIs" priority="425" dxfId="1445" operator="lessThanOrEqual" stopIfTrue="1">
      <formula>$V43</formula>
    </cfRule>
  </conditionalFormatting>
  <conditionalFormatting sqref="AG43:AH43">
    <cfRule type="cellIs" priority="424" dxfId="1445" operator="lessThanOrEqual" stopIfTrue="1">
      <formula>$V43</formula>
    </cfRule>
  </conditionalFormatting>
  <conditionalFormatting sqref="AI42">
    <cfRule type="cellIs" priority="423" dxfId="1445" operator="lessThanOrEqual" stopIfTrue="1">
      <formula>$V42</formula>
    </cfRule>
  </conditionalFormatting>
  <conditionalFormatting sqref="AI43">
    <cfRule type="cellIs" priority="422" dxfId="1445" operator="lessThanOrEqual" stopIfTrue="1">
      <formula>$V43</formula>
    </cfRule>
  </conditionalFormatting>
  <conditionalFormatting sqref="AN42">
    <cfRule type="cellIs" priority="421" dxfId="1445" operator="lessThanOrEqual" stopIfTrue="1">
      <formula>$V42</formula>
    </cfRule>
  </conditionalFormatting>
  <conditionalFormatting sqref="AJ42">
    <cfRule type="cellIs" priority="420" dxfId="1445" operator="lessThanOrEqual" stopIfTrue="1">
      <formula>$V42</formula>
    </cfRule>
  </conditionalFormatting>
  <conditionalFormatting sqref="AJ43">
    <cfRule type="cellIs" priority="419" dxfId="1445" operator="lessThanOrEqual" stopIfTrue="1">
      <formula>$V43</formula>
    </cfRule>
  </conditionalFormatting>
  <conditionalFormatting sqref="AN43">
    <cfRule type="cellIs" priority="418" dxfId="1445" operator="lessThanOrEqual" stopIfTrue="1">
      <formula>$V43</formula>
    </cfRule>
  </conditionalFormatting>
  <conditionalFormatting sqref="AF44">
    <cfRule type="cellIs" priority="416" dxfId="1445" operator="lessThanOrEqual" stopIfTrue="1">
      <formula>$V44</formula>
    </cfRule>
  </conditionalFormatting>
  <conditionalFormatting sqref="V44:V45">
    <cfRule type="cellIs" priority="415" dxfId="1446" operator="greaterThan" stopIfTrue="1">
      <formula>180</formula>
    </cfRule>
  </conditionalFormatting>
  <conditionalFormatting sqref="AH44">
    <cfRule type="cellIs" priority="414" dxfId="1445" operator="lessThanOrEqual" stopIfTrue="1">
      <formula>$V44</formula>
    </cfRule>
  </conditionalFormatting>
  <conditionalFormatting sqref="Y45">
    <cfRule type="cellIs" priority="412" dxfId="1445" operator="lessThanOrEqual" stopIfTrue="1">
      <formula>$V45</formula>
    </cfRule>
  </conditionalFormatting>
  <conditionalFormatting sqref="Z45">
    <cfRule type="cellIs" priority="411" dxfId="1445" operator="lessThanOrEqual" stopIfTrue="1">
      <formula>$V45</formula>
    </cfRule>
  </conditionalFormatting>
  <conditionalFormatting sqref="AC45">
    <cfRule type="cellIs" priority="410" dxfId="1445" operator="lessThanOrEqual" stopIfTrue="1">
      <formula>$V45</formula>
    </cfRule>
  </conditionalFormatting>
  <conditionalFormatting sqref="AF45">
    <cfRule type="cellIs" priority="409" dxfId="1445" operator="lessThanOrEqual" stopIfTrue="1">
      <formula>$V45</formula>
    </cfRule>
  </conditionalFormatting>
  <conditionalFormatting sqref="X45">
    <cfRule type="cellIs" priority="408" dxfId="1445" operator="lessThanOrEqual" stopIfTrue="1">
      <formula>$V45</formula>
    </cfRule>
  </conditionalFormatting>
  <conditionalFormatting sqref="AI45">
    <cfRule type="cellIs" priority="406" dxfId="1445" operator="lessThanOrEqual" stopIfTrue="1">
      <formula>$V45</formula>
    </cfRule>
  </conditionalFormatting>
  <conditionalFormatting sqref="AI44">
    <cfRule type="cellIs" priority="407" dxfId="1445" operator="lessThanOrEqual" stopIfTrue="1">
      <formula>$V44</formula>
    </cfRule>
  </conditionalFormatting>
  <conditionalFormatting sqref="AN44">
    <cfRule type="cellIs" priority="405" dxfId="1445" operator="lessThanOrEqual" stopIfTrue="1">
      <formula>$V44</formula>
    </cfRule>
  </conditionalFormatting>
  <conditionalFormatting sqref="AJ44">
    <cfRule type="cellIs" priority="404" dxfId="1445" operator="lessThanOrEqual" stopIfTrue="1">
      <formula>$V44</formula>
    </cfRule>
  </conditionalFormatting>
  <conditionalFormatting sqref="AN45">
    <cfRule type="cellIs" priority="403" dxfId="1445" operator="lessThanOrEqual" stopIfTrue="1">
      <formula>$V45</formula>
    </cfRule>
  </conditionalFormatting>
  <conditionalFormatting sqref="T12">
    <cfRule type="cellIs" priority="401" dxfId="1445" operator="greaterThan" stopIfTrue="1">
      <formula>0</formula>
    </cfRule>
    <cfRule type="cellIs" priority="402" dxfId="1446" operator="lessThan" stopIfTrue="1">
      <formula>0</formula>
    </cfRule>
  </conditionalFormatting>
  <conditionalFormatting sqref="X43">
    <cfRule type="cellIs" priority="400" dxfId="1445" operator="lessThanOrEqual" stopIfTrue="1">
      <formula>$V43</formula>
    </cfRule>
  </conditionalFormatting>
  <conditionalFormatting sqref="W45">
    <cfRule type="cellIs" priority="399" dxfId="1445" operator="lessThanOrEqual" stopIfTrue="1">
      <formula>$V45</formula>
    </cfRule>
  </conditionalFormatting>
  <conditionalFormatting sqref="AG45">
    <cfRule type="cellIs" priority="398" dxfId="1445" operator="lessThanOrEqual" stopIfTrue="1">
      <formula>$V45</formula>
    </cfRule>
  </conditionalFormatting>
  <conditionalFormatting sqref="AH45">
    <cfRule type="cellIs" priority="397" dxfId="1445" operator="lessThanOrEqual" stopIfTrue="1">
      <formula>$V45</formula>
    </cfRule>
  </conditionalFormatting>
  <conditionalFormatting sqref="AJ45">
    <cfRule type="cellIs" priority="396" dxfId="1445" operator="lessThanOrEqual" stopIfTrue="1">
      <formula>$V45</formula>
    </cfRule>
  </conditionalFormatting>
  <conditionalFormatting sqref="AK14">
    <cfRule type="cellIs" priority="203" dxfId="1445" operator="lessThanOrEqual" stopIfTrue="1">
      <formula>$V14</formula>
    </cfRule>
  </conditionalFormatting>
  <conditionalFormatting sqref="AK16">
    <cfRule type="cellIs" priority="202" dxfId="1445" operator="lessThanOrEqual" stopIfTrue="1">
      <formula>$V16</formula>
    </cfRule>
  </conditionalFormatting>
  <conditionalFormatting sqref="AK18">
    <cfRule type="cellIs" priority="201" dxfId="1445" operator="lessThanOrEqual" stopIfTrue="1">
      <formula>$V18</formula>
    </cfRule>
  </conditionalFormatting>
  <conditionalFormatting sqref="AK20">
    <cfRule type="cellIs" priority="200" dxfId="1445" operator="lessThanOrEqual" stopIfTrue="1">
      <formula>$V20</formula>
    </cfRule>
  </conditionalFormatting>
  <conditionalFormatting sqref="AK22">
    <cfRule type="cellIs" priority="199" dxfId="1445" operator="lessThanOrEqual" stopIfTrue="1">
      <formula>$V22</formula>
    </cfRule>
  </conditionalFormatting>
  <conditionalFormatting sqref="AK24">
    <cfRule type="cellIs" priority="198" dxfId="1445" operator="lessThanOrEqual" stopIfTrue="1">
      <formula>$V24</formula>
    </cfRule>
  </conditionalFormatting>
  <conditionalFormatting sqref="AK26">
    <cfRule type="cellIs" priority="197" dxfId="1445" operator="lessThanOrEqual" stopIfTrue="1">
      <formula>$V26</formula>
    </cfRule>
  </conditionalFormatting>
  <conditionalFormatting sqref="AK28">
    <cfRule type="cellIs" priority="196" dxfId="1445" operator="lessThanOrEqual" stopIfTrue="1">
      <formula>$V28</formula>
    </cfRule>
  </conditionalFormatting>
  <conditionalFormatting sqref="AK30">
    <cfRule type="cellIs" priority="195" dxfId="1445" operator="lessThanOrEqual" stopIfTrue="1">
      <formula>$V30</formula>
    </cfRule>
  </conditionalFormatting>
  <conditionalFormatting sqref="AK32">
    <cfRule type="cellIs" priority="194" dxfId="1445" operator="lessThanOrEqual" stopIfTrue="1">
      <formula>$V32</formula>
    </cfRule>
  </conditionalFormatting>
  <conditionalFormatting sqref="AK34">
    <cfRule type="cellIs" priority="193" dxfId="1445" operator="lessThanOrEqual" stopIfTrue="1">
      <formula>$V34</formula>
    </cfRule>
  </conditionalFormatting>
  <conditionalFormatting sqref="AK36">
    <cfRule type="cellIs" priority="192" dxfId="1445" operator="lessThanOrEqual" stopIfTrue="1">
      <formula>$V36</formula>
    </cfRule>
  </conditionalFormatting>
  <conditionalFormatting sqref="AK38">
    <cfRule type="cellIs" priority="191" dxfId="1445" operator="lessThanOrEqual" stopIfTrue="1">
      <formula>$V38</formula>
    </cfRule>
  </conditionalFormatting>
  <conditionalFormatting sqref="AK40">
    <cfRule type="cellIs" priority="190" dxfId="1445" operator="lessThanOrEqual" stopIfTrue="1">
      <formula>$V40</formula>
    </cfRule>
  </conditionalFormatting>
  <conditionalFormatting sqref="AK48">
    <cfRule type="cellIs" priority="189" dxfId="1445" operator="lessThanOrEqual" stopIfTrue="1">
      <formula>$V48</formula>
    </cfRule>
  </conditionalFormatting>
  <conditionalFormatting sqref="AK50">
    <cfRule type="cellIs" priority="188" dxfId="1445" operator="lessThanOrEqual" stopIfTrue="1">
      <formula>$V50</formula>
    </cfRule>
  </conditionalFormatting>
  <conditionalFormatting sqref="AK52">
    <cfRule type="cellIs" priority="187" dxfId="1445" operator="lessThanOrEqual" stopIfTrue="1">
      <formula>$V52</formula>
    </cfRule>
  </conditionalFormatting>
  <conditionalFormatting sqref="AK54">
    <cfRule type="cellIs" priority="186" dxfId="1445" operator="lessThanOrEqual" stopIfTrue="1">
      <formula>$V54</formula>
    </cfRule>
  </conditionalFormatting>
  <conditionalFormatting sqref="AK56">
    <cfRule type="cellIs" priority="185" dxfId="1445" operator="lessThanOrEqual" stopIfTrue="1">
      <formula>$V56</formula>
    </cfRule>
  </conditionalFormatting>
  <conditionalFormatting sqref="AK58">
    <cfRule type="cellIs" priority="184" dxfId="1445" operator="lessThanOrEqual" stopIfTrue="1">
      <formula>$V58</formula>
    </cfRule>
  </conditionalFormatting>
  <conditionalFormatting sqref="AK60">
    <cfRule type="cellIs" priority="183" dxfId="1445" operator="lessThanOrEqual" stopIfTrue="1">
      <formula>$V60</formula>
    </cfRule>
  </conditionalFormatting>
  <conditionalFormatting sqref="AK62">
    <cfRule type="cellIs" priority="182" dxfId="1445" operator="lessThanOrEqual" stopIfTrue="1">
      <formula>$V62</formula>
    </cfRule>
  </conditionalFormatting>
  <conditionalFormatting sqref="AK64">
    <cfRule type="cellIs" priority="181" dxfId="1445" operator="lessThanOrEqual" stopIfTrue="1">
      <formula>$V64</formula>
    </cfRule>
  </conditionalFormatting>
  <conditionalFormatting sqref="AK66">
    <cfRule type="cellIs" priority="180" dxfId="1445" operator="lessThanOrEqual" stopIfTrue="1">
      <formula>$V66</formula>
    </cfRule>
  </conditionalFormatting>
  <conditionalFormatting sqref="AK68">
    <cfRule type="cellIs" priority="179" dxfId="1445" operator="lessThanOrEqual" stopIfTrue="1">
      <formula>$V68</formula>
    </cfRule>
  </conditionalFormatting>
  <conditionalFormatting sqref="AK70">
    <cfRule type="cellIs" priority="178" dxfId="1445" operator="lessThanOrEqual" stopIfTrue="1">
      <formula>$V70</formula>
    </cfRule>
  </conditionalFormatting>
  <conditionalFormatting sqref="AK72">
    <cfRule type="cellIs" priority="177" dxfId="1445" operator="lessThanOrEqual" stopIfTrue="1">
      <formula>$V72</formula>
    </cfRule>
  </conditionalFormatting>
  <conditionalFormatting sqref="AK74">
    <cfRule type="cellIs" priority="176" dxfId="1445" operator="lessThanOrEqual" stopIfTrue="1">
      <formula>$V74</formula>
    </cfRule>
  </conditionalFormatting>
  <conditionalFormatting sqref="AK76">
    <cfRule type="cellIs" priority="175" dxfId="1445" operator="lessThanOrEqual" stopIfTrue="1">
      <formula>$V76</formula>
    </cfRule>
  </conditionalFormatting>
  <conditionalFormatting sqref="AK78">
    <cfRule type="cellIs" priority="174" dxfId="1445" operator="lessThanOrEqual" stopIfTrue="1">
      <formula>$V78</formula>
    </cfRule>
  </conditionalFormatting>
  <conditionalFormatting sqref="AK17">
    <cfRule type="cellIs" priority="173" dxfId="1445" operator="lessThanOrEqual" stopIfTrue="1">
      <formula>$V17</formula>
    </cfRule>
  </conditionalFormatting>
  <conditionalFormatting sqref="AK15">
    <cfRule type="cellIs" priority="172" dxfId="1445" operator="lessThanOrEqual" stopIfTrue="1">
      <formula>$V15</formula>
    </cfRule>
  </conditionalFormatting>
  <conditionalFormatting sqref="AK21">
    <cfRule type="cellIs" priority="171" dxfId="1445" operator="lessThanOrEqual" stopIfTrue="1">
      <formula>$V21</formula>
    </cfRule>
  </conditionalFormatting>
  <conditionalFormatting sqref="AK23">
    <cfRule type="cellIs" priority="170" dxfId="1445" operator="lessThanOrEqual" stopIfTrue="1">
      <formula>$V23</formula>
    </cfRule>
  </conditionalFormatting>
  <conditionalFormatting sqref="AK25">
    <cfRule type="cellIs" priority="169" dxfId="1445" operator="lessThanOrEqual" stopIfTrue="1">
      <formula>$V25</formula>
    </cfRule>
  </conditionalFormatting>
  <conditionalFormatting sqref="AK27">
    <cfRule type="cellIs" priority="168" dxfId="1445" operator="lessThanOrEqual" stopIfTrue="1">
      <formula>$V27</formula>
    </cfRule>
  </conditionalFormatting>
  <conditionalFormatting sqref="AK29">
    <cfRule type="cellIs" priority="167" dxfId="1445" operator="lessThanOrEqual" stopIfTrue="1">
      <formula>$V29</formula>
    </cfRule>
  </conditionalFormatting>
  <conditionalFormatting sqref="AK33">
    <cfRule type="cellIs" priority="166" dxfId="1445" operator="lessThanOrEqual" stopIfTrue="1">
      <formula>$V33</formula>
    </cfRule>
  </conditionalFormatting>
  <conditionalFormatting sqref="AK37">
    <cfRule type="cellIs" priority="165" dxfId="1445" operator="lessThanOrEqual" stopIfTrue="1">
      <formula>$V37</formula>
    </cfRule>
  </conditionalFormatting>
  <conditionalFormatting sqref="AK39">
    <cfRule type="cellIs" priority="164" dxfId="1445" operator="lessThanOrEqual" stopIfTrue="1">
      <formula>$V39</formula>
    </cfRule>
  </conditionalFormatting>
  <conditionalFormatting sqref="AK49">
    <cfRule type="cellIs" priority="163" dxfId="1445" operator="lessThanOrEqual" stopIfTrue="1">
      <formula>$V49</formula>
    </cfRule>
  </conditionalFormatting>
  <conditionalFormatting sqref="AK53">
    <cfRule type="cellIs" priority="162" dxfId="1445" operator="lessThanOrEqual" stopIfTrue="1">
      <formula>$V53</formula>
    </cfRule>
  </conditionalFormatting>
  <conditionalFormatting sqref="AK55">
    <cfRule type="cellIs" priority="161" dxfId="1445" operator="lessThanOrEqual" stopIfTrue="1">
      <formula>$V55</formula>
    </cfRule>
  </conditionalFormatting>
  <conditionalFormatting sqref="AK57">
    <cfRule type="cellIs" priority="160" dxfId="1445" operator="lessThanOrEqual" stopIfTrue="1">
      <formula>$V57</formula>
    </cfRule>
  </conditionalFormatting>
  <conditionalFormatting sqref="AK59">
    <cfRule type="cellIs" priority="159" dxfId="1445" operator="lessThanOrEqual" stopIfTrue="1">
      <formula>$V59</formula>
    </cfRule>
  </conditionalFormatting>
  <conditionalFormatting sqref="AK61">
    <cfRule type="cellIs" priority="158" dxfId="1445" operator="lessThanOrEqual" stopIfTrue="1">
      <formula>$V61</formula>
    </cfRule>
  </conditionalFormatting>
  <conditionalFormatting sqref="AK63">
    <cfRule type="cellIs" priority="157" dxfId="1445" operator="lessThanOrEqual" stopIfTrue="1">
      <formula>$V63</formula>
    </cfRule>
  </conditionalFormatting>
  <conditionalFormatting sqref="AK65">
    <cfRule type="cellIs" priority="156" dxfId="1445" operator="lessThanOrEqual" stopIfTrue="1">
      <formula>$V65</formula>
    </cfRule>
  </conditionalFormatting>
  <conditionalFormatting sqref="AK67">
    <cfRule type="cellIs" priority="155" dxfId="1445" operator="lessThanOrEqual" stopIfTrue="1">
      <formula>$V67</formula>
    </cfRule>
  </conditionalFormatting>
  <conditionalFormatting sqref="AK69">
    <cfRule type="cellIs" priority="154" dxfId="1445" operator="lessThanOrEqual" stopIfTrue="1">
      <formula>$V69</formula>
    </cfRule>
  </conditionalFormatting>
  <conditionalFormatting sqref="AK71">
    <cfRule type="cellIs" priority="153" dxfId="1445" operator="lessThanOrEqual" stopIfTrue="1">
      <formula>$V71</formula>
    </cfRule>
  </conditionalFormatting>
  <conditionalFormatting sqref="AK73">
    <cfRule type="cellIs" priority="152" dxfId="1445" operator="lessThanOrEqual" stopIfTrue="1">
      <formula>$V73</formula>
    </cfRule>
  </conditionalFormatting>
  <conditionalFormatting sqref="AK75">
    <cfRule type="cellIs" priority="151" dxfId="1445" operator="lessThanOrEqual" stopIfTrue="1">
      <formula>$V75</formula>
    </cfRule>
  </conditionalFormatting>
  <conditionalFormatting sqref="AK77">
    <cfRule type="cellIs" priority="150" dxfId="1445" operator="lessThanOrEqual" stopIfTrue="1">
      <formula>$V77</formula>
    </cfRule>
  </conditionalFormatting>
  <conditionalFormatting sqref="AK79">
    <cfRule type="cellIs" priority="149" dxfId="1445" operator="lessThanOrEqual" stopIfTrue="1">
      <formula>$V79</formula>
    </cfRule>
  </conditionalFormatting>
  <conditionalFormatting sqref="AK51">
    <cfRule type="cellIs" priority="148" dxfId="1445" operator="lessThanOrEqual" stopIfTrue="1">
      <formula>$V51</formula>
    </cfRule>
  </conditionalFormatting>
  <conditionalFormatting sqref="AK19">
    <cfRule type="cellIs" priority="147" dxfId="1445" operator="lessThanOrEqual" stopIfTrue="1">
      <formula>$V19</formula>
    </cfRule>
  </conditionalFormatting>
  <conditionalFormatting sqref="AK31">
    <cfRule type="cellIs" priority="146" dxfId="1445" operator="lessThanOrEqual" stopIfTrue="1">
      <formula>$V31</formula>
    </cfRule>
  </conditionalFormatting>
  <conditionalFormatting sqref="AK35">
    <cfRule type="cellIs" priority="145" dxfId="1445" operator="lessThanOrEqual" stopIfTrue="1">
      <formula>$V35</formula>
    </cfRule>
  </conditionalFormatting>
  <conditionalFormatting sqref="AK41">
    <cfRule type="cellIs" priority="144" dxfId="1445" operator="lessThanOrEqual" stopIfTrue="1">
      <formula>$V41</formula>
    </cfRule>
  </conditionalFormatting>
  <conditionalFormatting sqref="AL14">
    <cfRule type="cellIs" priority="143" dxfId="1445" operator="lessThanOrEqual" stopIfTrue="1">
      <formula>$V14</formula>
    </cfRule>
  </conditionalFormatting>
  <conditionalFormatting sqref="AL16">
    <cfRule type="cellIs" priority="142" dxfId="1445" operator="lessThanOrEqual" stopIfTrue="1">
      <formula>$V16</formula>
    </cfRule>
  </conditionalFormatting>
  <conditionalFormatting sqref="AL18">
    <cfRule type="cellIs" priority="141" dxfId="1445" operator="lessThanOrEqual" stopIfTrue="1">
      <formula>$V18</formula>
    </cfRule>
  </conditionalFormatting>
  <conditionalFormatting sqref="AL20">
    <cfRule type="cellIs" priority="140" dxfId="1445" operator="lessThanOrEqual" stopIfTrue="1">
      <formula>$V20</formula>
    </cfRule>
  </conditionalFormatting>
  <conditionalFormatting sqref="AL22">
    <cfRule type="cellIs" priority="139" dxfId="1445" operator="lessThanOrEqual" stopIfTrue="1">
      <formula>$V22</formula>
    </cfRule>
  </conditionalFormatting>
  <conditionalFormatting sqref="AL24">
    <cfRule type="cellIs" priority="138" dxfId="1445" operator="lessThanOrEqual" stopIfTrue="1">
      <formula>$V24</formula>
    </cfRule>
  </conditionalFormatting>
  <conditionalFormatting sqref="AL26">
    <cfRule type="cellIs" priority="137" dxfId="1445" operator="lessThanOrEqual" stopIfTrue="1">
      <formula>$V26</formula>
    </cfRule>
  </conditionalFormatting>
  <conditionalFormatting sqref="AL28">
    <cfRule type="cellIs" priority="136" dxfId="1445" operator="lessThanOrEqual" stopIfTrue="1">
      <formula>$V28</formula>
    </cfRule>
  </conditionalFormatting>
  <conditionalFormatting sqref="AL30">
    <cfRule type="cellIs" priority="135" dxfId="1445" operator="lessThanOrEqual" stopIfTrue="1">
      <formula>$V30</formula>
    </cfRule>
  </conditionalFormatting>
  <conditionalFormatting sqref="AL32">
    <cfRule type="cellIs" priority="134" dxfId="1445" operator="lessThanOrEqual" stopIfTrue="1">
      <formula>$V32</formula>
    </cfRule>
  </conditionalFormatting>
  <conditionalFormatting sqref="AL34">
    <cfRule type="cellIs" priority="133" dxfId="1445" operator="lessThanOrEqual" stopIfTrue="1">
      <formula>$V34</formula>
    </cfRule>
  </conditionalFormatting>
  <conditionalFormatting sqref="AL36">
    <cfRule type="cellIs" priority="132" dxfId="1445" operator="lessThanOrEqual" stopIfTrue="1">
      <formula>$V36</formula>
    </cfRule>
  </conditionalFormatting>
  <conditionalFormatting sqref="AL38">
    <cfRule type="cellIs" priority="131" dxfId="1445" operator="lessThanOrEqual" stopIfTrue="1">
      <formula>$V38</formula>
    </cfRule>
  </conditionalFormatting>
  <conditionalFormatting sqref="AL40">
    <cfRule type="cellIs" priority="130" dxfId="1445" operator="lessThanOrEqual" stopIfTrue="1">
      <formula>$V40</formula>
    </cfRule>
  </conditionalFormatting>
  <conditionalFormatting sqref="AL48">
    <cfRule type="cellIs" priority="129" dxfId="1445" operator="lessThanOrEqual" stopIfTrue="1">
      <formula>$V48</formula>
    </cfRule>
  </conditionalFormatting>
  <conditionalFormatting sqref="AL50">
    <cfRule type="cellIs" priority="128" dxfId="1445" operator="lessThanOrEqual" stopIfTrue="1">
      <formula>$V50</formula>
    </cfRule>
  </conditionalFormatting>
  <conditionalFormatting sqref="AL52">
    <cfRule type="cellIs" priority="127" dxfId="1445" operator="lessThanOrEqual" stopIfTrue="1">
      <formula>$V52</formula>
    </cfRule>
  </conditionalFormatting>
  <conditionalFormatting sqref="AL54">
    <cfRule type="cellIs" priority="126" dxfId="1445" operator="lessThanOrEqual" stopIfTrue="1">
      <formula>$V54</formula>
    </cfRule>
  </conditionalFormatting>
  <conditionalFormatting sqref="AL56">
    <cfRule type="cellIs" priority="125" dxfId="1445" operator="lessThanOrEqual" stopIfTrue="1">
      <formula>$V56</formula>
    </cfRule>
  </conditionalFormatting>
  <conditionalFormatting sqref="AL58">
    <cfRule type="cellIs" priority="124" dxfId="1445" operator="lessThanOrEqual" stopIfTrue="1">
      <formula>$V58</formula>
    </cfRule>
  </conditionalFormatting>
  <conditionalFormatting sqref="AL60">
    <cfRule type="cellIs" priority="123" dxfId="1445" operator="lessThanOrEqual" stopIfTrue="1">
      <formula>$V60</formula>
    </cfRule>
  </conditionalFormatting>
  <conditionalFormatting sqref="AL62">
    <cfRule type="cellIs" priority="122" dxfId="1445" operator="lessThanOrEqual" stopIfTrue="1">
      <formula>$V62</formula>
    </cfRule>
  </conditionalFormatting>
  <conditionalFormatting sqref="AL64">
    <cfRule type="cellIs" priority="121" dxfId="1445" operator="lessThanOrEqual" stopIfTrue="1">
      <formula>$V64</formula>
    </cfRule>
  </conditionalFormatting>
  <conditionalFormatting sqref="AL66">
    <cfRule type="cellIs" priority="120" dxfId="1445" operator="lessThanOrEqual" stopIfTrue="1">
      <formula>$V66</formula>
    </cfRule>
  </conditionalFormatting>
  <conditionalFormatting sqref="AL68">
    <cfRule type="cellIs" priority="119" dxfId="1445" operator="lessThanOrEqual" stopIfTrue="1">
      <formula>$V68</formula>
    </cfRule>
  </conditionalFormatting>
  <conditionalFormatting sqref="AL70">
    <cfRule type="cellIs" priority="118" dxfId="1445" operator="lessThanOrEqual" stopIfTrue="1">
      <formula>$V70</formula>
    </cfRule>
  </conditionalFormatting>
  <conditionalFormatting sqref="AL72">
    <cfRule type="cellIs" priority="117" dxfId="1445" operator="lessThanOrEqual" stopIfTrue="1">
      <formula>$V72</formula>
    </cfRule>
  </conditionalFormatting>
  <conditionalFormatting sqref="AL74">
    <cfRule type="cellIs" priority="116" dxfId="1445" operator="lessThanOrEqual" stopIfTrue="1">
      <formula>$V74</formula>
    </cfRule>
  </conditionalFormatting>
  <conditionalFormatting sqref="AL76">
    <cfRule type="cellIs" priority="115" dxfId="1445" operator="lessThanOrEqual" stopIfTrue="1">
      <formula>$V76</formula>
    </cfRule>
  </conditionalFormatting>
  <conditionalFormatting sqref="AL78">
    <cfRule type="cellIs" priority="114" dxfId="1445" operator="lessThanOrEqual" stopIfTrue="1">
      <formula>$V78</formula>
    </cfRule>
  </conditionalFormatting>
  <conditionalFormatting sqref="AL49">
    <cfRule type="cellIs" priority="103" dxfId="1445" operator="lessThanOrEqual" stopIfTrue="1">
      <formula>$V49</formula>
    </cfRule>
  </conditionalFormatting>
  <conditionalFormatting sqref="AL53">
    <cfRule type="cellIs" priority="102" dxfId="1445" operator="lessThanOrEqual" stopIfTrue="1">
      <formula>$V53</formula>
    </cfRule>
  </conditionalFormatting>
  <conditionalFormatting sqref="AL55">
    <cfRule type="cellIs" priority="101" dxfId="1445" operator="lessThanOrEqual" stopIfTrue="1">
      <formula>$V55</formula>
    </cfRule>
  </conditionalFormatting>
  <conditionalFormatting sqref="AL57">
    <cfRule type="cellIs" priority="100" dxfId="1445" operator="lessThanOrEqual" stopIfTrue="1">
      <formula>$V57</formula>
    </cfRule>
  </conditionalFormatting>
  <conditionalFormatting sqref="AL59">
    <cfRule type="cellIs" priority="99" dxfId="1445" operator="lessThanOrEqual" stopIfTrue="1">
      <formula>$V59</formula>
    </cfRule>
  </conditionalFormatting>
  <conditionalFormatting sqref="AL61">
    <cfRule type="cellIs" priority="98" dxfId="1445" operator="lessThanOrEqual" stopIfTrue="1">
      <formula>$V61</formula>
    </cfRule>
  </conditionalFormatting>
  <conditionalFormatting sqref="AL63">
    <cfRule type="cellIs" priority="97" dxfId="1445" operator="lessThanOrEqual" stopIfTrue="1">
      <formula>$V63</formula>
    </cfRule>
  </conditionalFormatting>
  <conditionalFormatting sqref="AL65">
    <cfRule type="cellIs" priority="96" dxfId="1445" operator="lessThanOrEqual" stopIfTrue="1">
      <formula>$V65</formula>
    </cfRule>
  </conditionalFormatting>
  <conditionalFormatting sqref="AL67">
    <cfRule type="cellIs" priority="95" dxfId="1445" operator="lessThanOrEqual" stopIfTrue="1">
      <formula>$V67</formula>
    </cfRule>
  </conditionalFormatting>
  <conditionalFormatting sqref="AL69">
    <cfRule type="cellIs" priority="94" dxfId="1445" operator="lessThanOrEqual" stopIfTrue="1">
      <formula>$V69</formula>
    </cfRule>
  </conditionalFormatting>
  <conditionalFormatting sqref="AL71">
    <cfRule type="cellIs" priority="93" dxfId="1445" operator="lessThanOrEqual" stopIfTrue="1">
      <formula>$V71</formula>
    </cfRule>
  </conditionalFormatting>
  <conditionalFormatting sqref="AL73">
    <cfRule type="cellIs" priority="92" dxfId="1445" operator="lessThanOrEqual" stopIfTrue="1">
      <formula>$V73</formula>
    </cfRule>
  </conditionalFormatting>
  <conditionalFormatting sqref="AL75">
    <cfRule type="cellIs" priority="91" dxfId="1445" operator="lessThanOrEqual" stopIfTrue="1">
      <formula>$V75</formula>
    </cfRule>
  </conditionalFormatting>
  <conditionalFormatting sqref="AL77">
    <cfRule type="cellIs" priority="90" dxfId="1445" operator="lessThanOrEqual" stopIfTrue="1">
      <formula>$V77</formula>
    </cfRule>
  </conditionalFormatting>
  <conditionalFormatting sqref="AL79">
    <cfRule type="cellIs" priority="89" dxfId="1445" operator="lessThanOrEqual" stopIfTrue="1">
      <formula>$V79</formula>
    </cfRule>
  </conditionalFormatting>
  <conditionalFormatting sqref="AL51">
    <cfRule type="cellIs" priority="88" dxfId="1445" operator="lessThanOrEqual" stopIfTrue="1">
      <formula>$V51</formula>
    </cfRule>
  </conditionalFormatting>
  <conditionalFormatting sqref="AL41">
    <cfRule type="cellIs" priority="84" dxfId="1445" operator="lessThanOrEqual" stopIfTrue="1">
      <formula>$V41</formula>
    </cfRule>
  </conditionalFormatting>
  <conditionalFormatting sqref="AK42">
    <cfRule type="cellIs" priority="83" dxfId="1445" operator="lessThanOrEqual" stopIfTrue="1">
      <formula>$V42</formula>
    </cfRule>
  </conditionalFormatting>
  <conditionalFormatting sqref="AK43">
    <cfRule type="cellIs" priority="82" dxfId="1445" operator="lessThanOrEqual" stopIfTrue="1">
      <formula>$V43</formula>
    </cfRule>
  </conditionalFormatting>
  <conditionalFormatting sqref="AL42">
    <cfRule type="cellIs" priority="81" dxfId="1445" operator="lessThanOrEqual" stopIfTrue="1">
      <formula>$V42</formula>
    </cfRule>
  </conditionalFormatting>
  <conditionalFormatting sqref="AL43">
    <cfRule type="cellIs" priority="80" dxfId="1445" operator="lessThanOrEqual" stopIfTrue="1">
      <formula>$V43</formula>
    </cfRule>
  </conditionalFormatting>
  <conditionalFormatting sqref="AK44">
    <cfRule type="cellIs" priority="79" dxfId="1445" operator="lessThanOrEqual" stopIfTrue="1">
      <formula>$V44</formula>
    </cfRule>
  </conditionalFormatting>
  <conditionalFormatting sqref="AK45">
    <cfRule type="cellIs" priority="78" dxfId="1445" operator="lessThanOrEqual" stopIfTrue="1">
      <formula>$V45</formula>
    </cfRule>
  </conditionalFormatting>
  <conditionalFormatting sqref="AL44">
    <cfRule type="cellIs" priority="77" dxfId="1445" operator="lessThanOrEqual" stopIfTrue="1">
      <formula>$V44</formula>
    </cfRule>
  </conditionalFormatting>
  <conditionalFormatting sqref="AL45">
    <cfRule type="cellIs" priority="76" dxfId="1445" operator="lessThanOrEqual" stopIfTrue="1">
      <formula>$V45</formula>
    </cfRule>
  </conditionalFormatting>
  <conditionalFormatting sqref="AN39">
    <cfRule type="cellIs" priority="75" dxfId="1445" operator="lessThanOrEqual" stopIfTrue="1">
      <formula>$V39</formula>
    </cfRule>
  </conditionalFormatting>
  <conditionalFormatting sqref="AM39">
    <cfRule type="cellIs" priority="74" dxfId="1445" operator="lessThanOrEqual" stopIfTrue="1">
      <formula>$V39</formula>
    </cfRule>
  </conditionalFormatting>
  <conditionalFormatting sqref="AL39">
    <cfRule type="cellIs" priority="73" dxfId="1445" operator="lessThanOrEqual" stopIfTrue="1">
      <formula>$V39</formula>
    </cfRule>
  </conditionalFormatting>
  <conditionalFormatting sqref="AL37">
    <cfRule type="cellIs" priority="72" dxfId="1445" operator="lessThanOrEqual" stopIfTrue="1">
      <formula>$V37</formula>
    </cfRule>
  </conditionalFormatting>
  <conditionalFormatting sqref="AM37">
    <cfRule type="cellIs" priority="71" dxfId="1445" operator="lessThanOrEqual" stopIfTrue="1">
      <formula>$V37</formula>
    </cfRule>
  </conditionalFormatting>
  <conditionalFormatting sqref="AN37">
    <cfRule type="cellIs" priority="70" dxfId="1445" operator="lessThanOrEqual" stopIfTrue="1">
      <formula>$V37</formula>
    </cfRule>
  </conditionalFormatting>
  <conditionalFormatting sqref="AN35">
    <cfRule type="cellIs" priority="69" dxfId="1445" operator="lessThanOrEqual" stopIfTrue="1">
      <formula>$V35</formula>
    </cfRule>
  </conditionalFormatting>
  <conditionalFormatting sqref="AM35">
    <cfRule type="cellIs" priority="68" dxfId="1445" operator="lessThanOrEqual" stopIfTrue="1">
      <formula>$V35</formula>
    </cfRule>
  </conditionalFormatting>
  <conditionalFormatting sqref="AL35">
    <cfRule type="cellIs" priority="67" dxfId="1445" operator="lessThanOrEqual" stopIfTrue="1">
      <formula>$V35</formula>
    </cfRule>
  </conditionalFormatting>
  <conditionalFormatting sqref="AL33">
    <cfRule type="cellIs" priority="66" dxfId="1445" operator="lessThanOrEqual" stopIfTrue="1">
      <formula>$V33</formula>
    </cfRule>
  </conditionalFormatting>
  <conditionalFormatting sqref="AM33">
    <cfRule type="cellIs" priority="65" dxfId="1445" operator="lessThanOrEqual" stopIfTrue="1">
      <formula>$V33</formula>
    </cfRule>
  </conditionalFormatting>
  <conditionalFormatting sqref="AN33">
    <cfRule type="cellIs" priority="64" dxfId="1445" operator="lessThanOrEqual" stopIfTrue="1">
      <formula>$V33</formula>
    </cfRule>
  </conditionalFormatting>
  <conditionalFormatting sqref="AN31">
    <cfRule type="cellIs" priority="63" dxfId="1445" operator="lessThanOrEqual" stopIfTrue="1">
      <formula>$V31</formula>
    </cfRule>
  </conditionalFormatting>
  <conditionalFormatting sqref="AM31">
    <cfRule type="cellIs" priority="62" dxfId="1445" operator="lessThanOrEqual" stopIfTrue="1">
      <formula>$V31</formula>
    </cfRule>
  </conditionalFormatting>
  <conditionalFormatting sqref="AL31">
    <cfRule type="cellIs" priority="61" dxfId="1445" operator="lessThanOrEqual" stopIfTrue="1">
      <formula>$V31</formula>
    </cfRule>
  </conditionalFormatting>
  <conditionalFormatting sqref="AL29">
    <cfRule type="cellIs" priority="60" dxfId="1445" operator="lessThanOrEqual" stopIfTrue="1">
      <formula>$V29</formula>
    </cfRule>
  </conditionalFormatting>
  <conditionalFormatting sqref="AM29">
    <cfRule type="cellIs" priority="59" dxfId="1445" operator="lessThanOrEqual" stopIfTrue="1">
      <formula>$V29</formula>
    </cfRule>
  </conditionalFormatting>
  <conditionalFormatting sqref="AN29">
    <cfRule type="cellIs" priority="58" dxfId="1445" operator="lessThanOrEqual" stopIfTrue="1">
      <formula>$V29</formula>
    </cfRule>
  </conditionalFormatting>
  <conditionalFormatting sqref="AN27">
    <cfRule type="cellIs" priority="57" dxfId="1445" operator="lessThanOrEqual" stopIfTrue="1">
      <formula>$V27</formula>
    </cfRule>
  </conditionalFormatting>
  <conditionalFormatting sqref="AM27">
    <cfRule type="cellIs" priority="56" dxfId="1445" operator="lessThanOrEqual" stopIfTrue="1">
      <formula>$V27</formula>
    </cfRule>
  </conditionalFormatting>
  <conditionalFormatting sqref="AL27">
    <cfRule type="cellIs" priority="55" dxfId="1445" operator="lessThanOrEqual" stopIfTrue="1">
      <formula>$V27</formula>
    </cfRule>
  </conditionalFormatting>
  <conditionalFormatting sqref="AL25">
    <cfRule type="cellIs" priority="54" dxfId="1445" operator="lessThanOrEqual" stopIfTrue="1">
      <formula>$V25</formula>
    </cfRule>
  </conditionalFormatting>
  <conditionalFormatting sqref="AM25">
    <cfRule type="cellIs" priority="53" dxfId="1445" operator="lessThanOrEqual" stopIfTrue="1">
      <formula>$V25</formula>
    </cfRule>
  </conditionalFormatting>
  <conditionalFormatting sqref="AN25">
    <cfRule type="cellIs" priority="52" dxfId="1445" operator="lessThanOrEqual" stopIfTrue="1">
      <formula>$V25</formula>
    </cfRule>
  </conditionalFormatting>
  <conditionalFormatting sqref="AN23">
    <cfRule type="cellIs" priority="51" dxfId="1445" operator="lessThanOrEqual" stopIfTrue="1">
      <formula>$V23</formula>
    </cfRule>
  </conditionalFormatting>
  <conditionalFormatting sqref="AM23">
    <cfRule type="cellIs" priority="50" dxfId="1445" operator="lessThanOrEqual" stopIfTrue="1">
      <formula>$V23</formula>
    </cfRule>
  </conditionalFormatting>
  <conditionalFormatting sqref="AL23">
    <cfRule type="cellIs" priority="49" dxfId="1445" operator="lessThanOrEqual" stopIfTrue="1">
      <formula>$V23</formula>
    </cfRule>
  </conditionalFormatting>
  <conditionalFormatting sqref="AL21">
    <cfRule type="cellIs" priority="48" dxfId="1445" operator="lessThanOrEqual" stopIfTrue="1">
      <formula>$V21</formula>
    </cfRule>
  </conditionalFormatting>
  <conditionalFormatting sqref="AM21">
    <cfRule type="cellIs" priority="47" dxfId="1445" operator="lessThanOrEqual" stopIfTrue="1">
      <formula>$V21</formula>
    </cfRule>
  </conditionalFormatting>
  <conditionalFormatting sqref="AN21">
    <cfRule type="cellIs" priority="46" dxfId="1445" operator="lessThanOrEqual" stopIfTrue="1">
      <formula>$V21</formula>
    </cfRule>
  </conditionalFormatting>
  <conditionalFormatting sqref="AN19">
    <cfRule type="cellIs" priority="45" dxfId="1445" operator="lessThanOrEqual" stopIfTrue="1">
      <formula>$V19</formula>
    </cfRule>
  </conditionalFormatting>
  <conditionalFormatting sqref="AM19">
    <cfRule type="cellIs" priority="44" dxfId="1445" operator="lessThanOrEqual" stopIfTrue="1">
      <formula>$V19</formula>
    </cfRule>
  </conditionalFormatting>
  <conditionalFormatting sqref="AL19">
    <cfRule type="cellIs" priority="43" dxfId="1445" operator="lessThanOrEqual" stopIfTrue="1">
      <formula>$V19</formula>
    </cfRule>
  </conditionalFormatting>
  <conditionalFormatting sqref="AL17">
    <cfRule type="cellIs" priority="42" dxfId="1445" operator="lessThanOrEqual" stopIfTrue="1">
      <formula>$V17</formula>
    </cfRule>
  </conditionalFormatting>
  <conditionalFormatting sqref="AM17">
    <cfRule type="cellIs" priority="41" dxfId="1445" operator="lessThanOrEqual" stopIfTrue="1">
      <formula>$V17</formula>
    </cfRule>
  </conditionalFormatting>
  <conditionalFormatting sqref="AN17">
    <cfRule type="cellIs" priority="40" dxfId="1445" operator="lessThanOrEqual" stopIfTrue="1">
      <formula>$V17</formula>
    </cfRule>
  </conditionalFormatting>
  <conditionalFormatting sqref="AN15">
    <cfRule type="cellIs" priority="39" dxfId="1445" operator="lessThanOrEqual" stopIfTrue="1">
      <formula>$V15</formula>
    </cfRule>
  </conditionalFormatting>
  <conditionalFormatting sqref="AM15">
    <cfRule type="cellIs" priority="38" dxfId="1445" operator="lessThanOrEqual" stopIfTrue="1">
      <formula>$V15</formula>
    </cfRule>
  </conditionalFormatting>
  <conditionalFormatting sqref="AL15">
    <cfRule type="cellIs" priority="37" dxfId="1445" operator="lessThanOrEqual" stopIfTrue="1">
      <formula>$V15</formula>
    </cfRule>
  </conditionalFormatting>
  <conditionalFormatting sqref="S12">
    <cfRule type="cellIs" priority="35" dxfId="1445" operator="greaterThan" stopIfTrue="1">
      <formula>0</formula>
    </cfRule>
    <cfRule type="cellIs" priority="36" dxfId="1446" operator="lessThan" stopIfTrue="1">
      <formula>0</formula>
    </cfRule>
  </conditionalFormatting>
  <conditionalFormatting sqref="AB47 AM46:AM47">
    <cfRule type="cellIs" priority="34" dxfId="1445" operator="lessThanOrEqual" stopIfTrue="1">
      <formula>$V46</formula>
    </cfRule>
  </conditionalFormatting>
  <conditionalFormatting sqref="AG46">
    <cfRule type="cellIs" priority="29" dxfId="1445" operator="lessThanOrEqual" stopIfTrue="1">
      <formula>$V46</formula>
    </cfRule>
  </conditionalFormatting>
  <conditionalFormatting sqref="W46:AE46">
    <cfRule type="cellIs" priority="33" dxfId="1445" operator="lessThanOrEqual" stopIfTrue="1">
      <formula>$V46</formula>
    </cfRule>
  </conditionalFormatting>
  <conditionalFormatting sqref="AF46">
    <cfRule type="cellIs" priority="32" dxfId="1445" operator="lessThanOrEqual" stopIfTrue="1">
      <formula>$V46</formula>
    </cfRule>
  </conditionalFormatting>
  <conditionalFormatting sqref="V46:V47">
    <cfRule type="cellIs" priority="31" dxfId="1446" operator="greaterThan" stopIfTrue="1">
      <formula>180</formula>
    </cfRule>
  </conditionalFormatting>
  <conditionalFormatting sqref="AH46">
    <cfRule type="cellIs" priority="30" dxfId="1445" operator="lessThanOrEqual" stopIfTrue="1">
      <formula>$V46</formula>
    </cfRule>
  </conditionalFormatting>
  <conditionalFormatting sqref="AG47">
    <cfRule type="cellIs" priority="17" dxfId="1445" operator="lessThanOrEqual" stopIfTrue="1">
      <formula>$V47</formula>
    </cfRule>
  </conditionalFormatting>
  <conditionalFormatting sqref="AC47">
    <cfRule type="cellIs" priority="26" dxfId="1445" operator="lessThanOrEqual" stopIfTrue="1">
      <formula>$V47</formula>
    </cfRule>
  </conditionalFormatting>
  <conditionalFormatting sqref="AN46">
    <cfRule type="cellIs" priority="21" dxfId="1445" operator="lessThanOrEqual" stopIfTrue="1">
      <formula>$V46</formula>
    </cfRule>
  </conditionalFormatting>
  <conditionalFormatting sqref="AK46">
    <cfRule type="cellIs" priority="14" dxfId="1445" operator="lessThanOrEqual" stopIfTrue="1">
      <formula>$V46</formula>
    </cfRule>
  </conditionalFormatting>
  <conditionalFormatting sqref="AI47">
    <cfRule type="cellIs" priority="22" dxfId="1445" operator="lessThanOrEqual" stopIfTrue="1">
      <formula>$V47</formula>
    </cfRule>
  </conditionalFormatting>
  <conditionalFormatting sqref="AI46">
    <cfRule type="cellIs" priority="23" dxfId="1445" operator="lessThanOrEqual" stopIfTrue="1">
      <formula>$V46</formula>
    </cfRule>
  </conditionalFormatting>
  <conditionalFormatting sqref="AJ46">
    <cfRule type="cellIs" priority="20" dxfId="1445" operator="lessThanOrEqual" stopIfTrue="1">
      <formula>$V46</formula>
    </cfRule>
  </conditionalFormatting>
  <conditionalFormatting sqref="AN47">
    <cfRule type="cellIs" priority="19" dxfId="1445" operator="lessThanOrEqual" stopIfTrue="1">
      <formula>$V47</formula>
    </cfRule>
  </conditionalFormatting>
  <conditionalFormatting sqref="AA47">
    <cfRule type="cellIs" priority="8" dxfId="1445" operator="lessThanOrEqual" stopIfTrue="1">
      <formula>$V47</formula>
    </cfRule>
  </conditionalFormatting>
  <conditionalFormatting sqref="AJ47">
    <cfRule type="cellIs" priority="15" dxfId="1445" operator="lessThanOrEqual" stopIfTrue="1">
      <formula>$V47</formula>
    </cfRule>
  </conditionalFormatting>
  <conditionalFormatting sqref="AK47">
    <cfRule type="cellIs" priority="13" dxfId="1445" operator="lessThanOrEqual" stopIfTrue="1">
      <formula>$V47</formula>
    </cfRule>
  </conditionalFormatting>
  <conditionalFormatting sqref="AL46">
    <cfRule type="cellIs" priority="12" dxfId="1445" operator="lessThanOrEqual" stopIfTrue="1">
      <formula>$V46</formula>
    </cfRule>
  </conditionalFormatting>
  <conditionalFormatting sqref="AL47">
    <cfRule type="cellIs" priority="11" dxfId="1445" operator="lessThanOrEqual" stopIfTrue="1">
      <formula>$V47</formula>
    </cfRule>
  </conditionalFormatting>
  <conditionalFormatting sqref="W47 Y47:AA47">
    <cfRule type="cellIs" priority="10" dxfId="1445" operator="lessThanOrEqual" stopIfTrue="1">
      <formula>$V47</formula>
    </cfRule>
  </conditionalFormatting>
  <conditionalFormatting sqref="X47">
    <cfRule type="cellIs" priority="9" dxfId="1445" operator="lessThanOrEqual" stopIfTrue="1">
      <formula>$V47</formula>
    </cfRule>
  </conditionalFormatting>
  <conditionalFormatting sqref="AB47">
    <cfRule type="cellIs" priority="7" dxfId="1445" operator="lessThanOrEqual" stopIfTrue="1">
      <formula>$V47</formula>
    </cfRule>
  </conditionalFormatting>
  <conditionalFormatting sqref="AD47">
    <cfRule type="cellIs" priority="6" dxfId="1445" operator="lessThanOrEqual" stopIfTrue="1">
      <formula>$V47</formula>
    </cfRule>
  </conditionalFormatting>
  <conditionalFormatting sqref="AD47">
    <cfRule type="cellIs" priority="5" dxfId="1445" operator="lessThanOrEqual" stopIfTrue="1">
      <formula>$V47</formula>
    </cfRule>
  </conditionalFormatting>
  <conditionalFormatting sqref="AF47">
    <cfRule type="cellIs" priority="4" dxfId="1445" operator="lessThanOrEqual" stopIfTrue="1">
      <formula>$V47</formula>
    </cfRule>
  </conditionalFormatting>
  <conditionalFormatting sqref="AF47">
    <cfRule type="cellIs" priority="3" dxfId="1445" operator="lessThanOrEqual" stopIfTrue="1">
      <formula>$V47</formula>
    </cfRule>
  </conditionalFormatting>
  <conditionalFormatting sqref="AE47">
    <cfRule type="cellIs" priority="2" dxfId="1445" operator="lessThanOrEqual" stopIfTrue="1">
      <formula>$V47</formula>
    </cfRule>
  </conditionalFormatting>
  <conditionalFormatting sqref="AH47">
    <cfRule type="cellIs" priority="1" dxfId="1445" operator="lessThanOrEqual" stopIfTrue="1">
      <formula>$V47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zoomScale="80" zoomScaleNormal="80" zoomScalePageLayoutView="0" workbookViewId="0" topLeftCell="A1">
      <pane xSplit="22" ySplit="13" topLeftCell="W14" activePane="bottomRight" state="frozen"/>
      <selection pane="topLeft" activeCell="D8" sqref="D8"/>
      <selection pane="topRight" activeCell="D8" sqref="D8"/>
      <selection pane="bottomLeft" activeCell="D8" sqref="D8"/>
      <selection pane="bottomRight" activeCell="M29" sqref="M29"/>
    </sheetView>
  </sheetViews>
  <sheetFormatPr defaultColWidth="9.140625" defaultRowHeight="15"/>
  <cols>
    <col min="1" max="1" width="0.5625" style="0" customWidth="1"/>
    <col min="2" max="3" width="2.421875" style="0" customWidth="1"/>
    <col min="4" max="4" width="11.140625" style="0" bestFit="1" customWidth="1"/>
    <col min="5" max="22" width="4.421875" style="0" customWidth="1"/>
    <col min="23" max="40" width="8.00390625" style="0" customWidth="1"/>
  </cols>
  <sheetData>
    <row r="1" spans="1:41" ht="7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91.5" customHeight="1" thickBot="1">
      <c r="A2" s="1"/>
      <c r="B2" s="113" t="s">
        <v>76</v>
      </c>
      <c r="C2" s="113" t="s">
        <v>77</v>
      </c>
      <c r="D2" s="22"/>
      <c r="E2" s="23" t="s">
        <v>78</v>
      </c>
      <c r="F2" s="23" t="s">
        <v>79</v>
      </c>
      <c r="G2" s="23" t="s">
        <v>80</v>
      </c>
      <c r="H2" s="23" t="s">
        <v>81</v>
      </c>
      <c r="I2" s="23" t="s">
        <v>82</v>
      </c>
      <c r="J2" s="23" t="s">
        <v>83</v>
      </c>
      <c r="K2" s="25" t="s">
        <v>84</v>
      </c>
      <c r="L2" s="23" t="s">
        <v>85</v>
      </c>
      <c r="M2" s="23" t="s">
        <v>86</v>
      </c>
      <c r="N2" s="23" t="s">
        <v>87</v>
      </c>
      <c r="O2" s="23" t="s">
        <v>88</v>
      </c>
      <c r="P2" s="26" t="s">
        <v>89</v>
      </c>
      <c r="Q2" s="24" t="s">
        <v>90</v>
      </c>
      <c r="R2" s="24" t="s">
        <v>91</v>
      </c>
      <c r="S2" s="24" t="s">
        <v>92</v>
      </c>
      <c r="T2" s="24" t="s">
        <v>564</v>
      </c>
      <c r="U2" s="27" t="s">
        <v>93</v>
      </c>
      <c r="V2" s="113" t="s">
        <v>94</v>
      </c>
      <c r="W2" s="1"/>
      <c r="X2" s="115" t="str">
        <f>"目標Lv.までの必要経験値 合計 "&amp;SUM($E$6:$U$6)&amp;"　　　SP残高 合計 "&amp;SUM($E$12:$U$12)</f>
        <v>目標Lv.までの必要経験値 合計 0　　　SP残高 合計 0</v>
      </c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  <c r="AO2" s="1"/>
    </row>
    <row r="3" spans="1:41" ht="14.25" customHeight="1" thickBot="1">
      <c r="A3" s="1"/>
      <c r="B3" s="114"/>
      <c r="C3" s="114"/>
      <c r="D3" s="28" t="s">
        <v>95</v>
      </c>
      <c r="E3" s="70">
        <f>'SP計算機'!E$3+'SP計算機'!E$4</f>
        <v>0</v>
      </c>
      <c r="F3" s="70">
        <f>'SP計算機'!F$3+'SP計算機'!F$4</f>
        <v>0</v>
      </c>
      <c r="G3" s="70">
        <f>'SP計算機'!G$3+'SP計算機'!G$4</f>
        <v>0</v>
      </c>
      <c r="H3" s="70">
        <f>'SP計算機'!H$3+'SP計算機'!H$4</f>
        <v>0</v>
      </c>
      <c r="I3" s="70">
        <f>'SP計算機'!I$3+'SP計算機'!I$4</f>
        <v>0</v>
      </c>
      <c r="J3" s="70">
        <f>'SP計算機'!J$3+'SP計算機'!J$4</f>
        <v>0</v>
      </c>
      <c r="K3" s="70">
        <f>'SP計算機'!K$3+'SP計算機'!K$4</f>
        <v>0</v>
      </c>
      <c r="L3" s="70">
        <f>'SP計算機'!L$3+'SP計算機'!L$4</f>
        <v>0</v>
      </c>
      <c r="M3" s="70">
        <f>'SP計算機'!M$3+'SP計算機'!M$4</f>
        <v>0</v>
      </c>
      <c r="N3" s="70">
        <f>'SP計算機'!N$3+'SP計算機'!N$4</f>
        <v>0</v>
      </c>
      <c r="O3" s="70">
        <f>'SP計算機'!O$3+'SP計算機'!O$4</f>
        <v>0</v>
      </c>
      <c r="P3" s="70">
        <f>'SP計算機'!P$3+'SP計算機'!P$4</f>
        <v>0</v>
      </c>
      <c r="Q3" s="70">
        <f>'SP計算機'!Q$3+'SP計算機'!Q$4</f>
        <v>0</v>
      </c>
      <c r="R3" s="70">
        <f>'SP計算機'!R$3+'SP計算機'!R$4</f>
        <v>0</v>
      </c>
      <c r="S3" s="70">
        <f>'SP計算機'!S$3+'SP計算機'!S$4</f>
        <v>0</v>
      </c>
      <c r="T3" s="70">
        <f>'SP計算機'!T$3+'SP計算機'!T$4</f>
        <v>0</v>
      </c>
      <c r="U3" s="118" t="s">
        <v>96</v>
      </c>
      <c r="V3" s="114"/>
      <c r="W3" s="1"/>
      <c r="X3" s="30" t="s">
        <v>97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2"/>
      <c r="AO3" s="1"/>
    </row>
    <row r="4" spans="1:41" ht="13.5" customHeight="1">
      <c r="A4" s="1"/>
      <c r="B4" s="114"/>
      <c r="C4" s="114"/>
      <c r="D4" s="28" t="s">
        <v>98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19"/>
      <c r="V4" s="114"/>
      <c r="W4" s="1"/>
      <c r="X4" s="33" t="s">
        <v>99</v>
      </c>
      <c r="Y4" s="148">
        <f>IF('SP計算機'!Y4="","",'SP計算機'!Y4)</f>
      </c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1"/>
    </row>
    <row r="5" spans="1:41" ht="13.5" customHeight="1">
      <c r="A5" s="1"/>
      <c r="B5" s="114"/>
      <c r="C5" s="114"/>
      <c r="D5" s="28" t="s">
        <v>100</v>
      </c>
      <c r="E5" s="34">
        <f aca="true" t="shared" si="0" ref="E5:R5">SUM(E3:E4)</f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>SUM(S3:S4)</f>
        <v>0</v>
      </c>
      <c r="T5" s="34">
        <f>SUM(T3:T4)</f>
        <v>0</v>
      </c>
      <c r="U5" s="70">
        <f>'SP計算機'!U5+'SP計算機'!U7</f>
        <v>0</v>
      </c>
      <c r="V5" s="114"/>
      <c r="W5" s="35"/>
      <c r="X5" s="36"/>
      <c r="Y5" s="129">
        <f>IF('SP計算機'!Y5="","",'SP計算機'!Y5)</f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1"/>
      <c r="AO5" s="1"/>
    </row>
    <row r="6" spans="1:41" ht="15">
      <c r="A6" s="1"/>
      <c r="B6" s="114"/>
      <c r="C6" s="114"/>
      <c r="D6" s="28" t="s">
        <v>101</v>
      </c>
      <c r="E6" s="37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37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37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37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37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37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37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37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37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37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37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37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37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37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37" t="str">
        <f>IF(ISERROR(VLOOKUP(S$5,'SP獲得表'!$K$3:$M$117,3)=TRUE),"0",IF(ISERROR(VLOOKUP(S$3,'SP獲得表'!$K$3:$M$117,3)=TRUE),"0",VLOOKUP(S$5,'SP獲得表'!$K$3:$M$117,3)-VLOOKUP(S$3,'SP獲得表'!$K$3:$M$117,3)))</f>
        <v>0</v>
      </c>
      <c r="T6" s="37" t="str">
        <f>IF(ISERROR(VLOOKUP(T$5,'SP獲得表'!$K$3:$M$117,3)=TRUE),"0",IF(ISERROR(VLOOKUP(T$3,'SP獲得表'!$K$3:$M$117,3)=TRUE),"0",VLOOKUP(T$5,'SP獲得表'!$K$3:$M$117,3)-VLOOKUP(T$3,'SP獲得表'!$K$3:$M$117,3)))</f>
        <v>0</v>
      </c>
      <c r="U6" s="38" t="s">
        <v>102</v>
      </c>
      <c r="V6" s="114"/>
      <c r="W6" s="35"/>
      <c r="X6" s="39"/>
      <c r="Y6" s="135">
        <f>IF('SP計算機'!Y6="","",'SP計算機'!Y6)</f>
      </c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  <c r="AO6" s="1"/>
    </row>
    <row r="7" spans="1:41" ht="15">
      <c r="A7" s="1"/>
      <c r="B7" s="114"/>
      <c r="C7" s="114"/>
      <c r="D7" s="28" t="s">
        <v>103</v>
      </c>
      <c r="E7" s="28" t="str">
        <f>IF(ISERROR(VLOOKUP(E$5,'SP獲得表'!$A$3:$C$117,3)=TRUE),"0",VLOOKUP(E$5,'SP獲得表'!$A$3:$C$117,3))</f>
        <v>0</v>
      </c>
      <c r="F7" s="28" t="str">
        <f>IF(ISERROR(VLOOKUP(F$5,'SP獲得表'!$A$3:$C$117,3)=TRUE),"0",VLOOKUP(F$5,'SP獲得表'!$A$3:$C$117,3))</f>
        <v>0</v>
      </c>
      <c r="G7" s="28" t="str">
        <f>IF(ISERROR(VLOOKUP(G$5,'SP獲得表'!$A$3:$C$117,3)=TRUE),"0",VLOOKUP(G$5,'SP獲得表'!$A$3:$C$117,3))</f>
        <v>0</v>
      </c>
      <c r="H7" s="28" t="str">
        <f>IF(ISERROR(VLOOKUP(H$5,'SP獲得表'!$A$3:$C$117,3)=TRUE),"0",VLOOKUP(H$5,'SP獲得表'!$A$3:$C$117,3))</f>
        <v>0</v>
      </c>
      <c r="I7" s="28" t="str">
        <f>IF(ISERROR(VLOOKUP(I$5,'SP獲得表'!$A$3:$C$117,3)=TRUE),"0",VLOOKUP(I$5,'SP獲得表'!$A$3:$C$117,3))</f>
        <v>0</v>
      </c>
      <c r="J7" s="28" t="str">
        <f>IF(ISERROR(VLOOKUP(J$5,'SP獲得表'!$A$3:$C$117,3)=TRUE),"0",VLOOKUP(J$5,'SP獲得表'!$A$3:$C$117,3))</f>
        <v>0</v>
      </c>
      <c r="K7" s="28" t="str">
        <f>IF(ISERROR(VLOOKUP(K$5,'SP獲得表'!$A$3:$C$117,3)=TRUE),"0",VLOOKUP(K$5,'SP獲得表'!$A$3:$C$117,3))</f>
        <v>0</v>
      </c>
      <c r="L7" s="28" t="str">
        <f>IF(ISERROR(VLOOKUP(L$5,'SP獲得表'!$A$3:$C$117,3)=TRUE),"0",VLOOKUP(L$5,'SP獲得表'!$A$3:$C$117,3))</f>
        <v>0</v>
      </c>
      <c r="M7" s="28" t="str">
        <f>IF(ISERROR(VLOOKUP(M$5,'SP獲得表'!$A$3:$C$117,3)=TRUE),"0",VLOOKUP(M$5,'SP獲得表'!$A$3:$C$117,3))</f>
        <v>0</v>
      </c>
      <c r="N7" s="28" t="str">
        <f>IF(ISERROR(VLOOKUP(N$5,'SP獲得表'!$A$3:$C$117,3)=TRUE),"0",VLOOKUP(N$5,'SP獲得表'!$A$3:$C$117,3))</f>
        <v>0</v>
      </c>
      <c r="O7" s="28" t="str">
        <f>IF(ISERROR(VLOOKUP(O$5,'SP獲得表'!$A$3:$C$117,3)=TRUE),"0",VLOOKUP(O$5,'SP獲得表'!$A$3:$C$117,3))</f>
        <v>0</v>
      </c>
      <c r="P7" s="28" t="str">
        <f>IF(ISERROR(VLOOKUP(P$5,'SP獲得表'!$A$3:$C$117,3)=TRUE),"0",VLOOKUP(P$5,'SP獲得表'!$A$3:$C$117,3))</f>
        <v>0</v>
      </c>
      <c r="Q7" s="28" t="str">
        <f>IF(ISERROR(VLOOKUP(Q$5,'SP獲得表'!$A$3:$C$117,3)=TRUE),"0",VLOOKUP(Q$5,'SP獲得表'!$A$3:$C$117,3))</f>
        <v>0</v>
      </c>
      <c r="R7" s="28" t="str">
        <f>IF(ISERROR(VLOOKUP(R$5,'SP獲得表'!$A$3:$C$117,3)=TRUE),"0",VLOOKUP(R$5,'SP獲得表'!$A$3:$C$117,3))</f>
        <v>0</v>
      </c>
      <c r="S7" s="28" t="str">
        <f>IF(ISERROR(VLOOKUP(S$5,'SP獲得表'!$A$3:$C$117,3)=TRUE),"0",VLOOKUP(S$5,'SP獲得表'!$A$3:$C$117,3))</f>
        <v>0</v>
      </c>
      <c r="T7" s="28" t="str">
        <f>IF(ISERROR(VLOOKUP(T$5,'SP獲得表'!$A$3:$C$117,3)=TRUE),"0",VLOOKUP(T$5,'SP獲得表'!$A$3:$C$117,3))</f>
        <v>0</v>
      </c>
      <c r="U7" s="29"/>
      <c r="V7" s="114"/>
      <c r="W7" s="35"/>
      <c r="X7" s="36" t="s">
        <v>104</v>
      </c>
      <c r="Y7" s="124" t="s">
        <v>561</v>
      </c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5"/>
      <c r="AO7" s="1"/>
    </row>
    <row r="8" spans="1:41" ht="13.5" customHeight="1">
      <c r="A8" s="1"/>
      <c r="B8" s="114"/>
      <c r="C8" s="114"/>
      <c r="D8" s="28" t="s">
        <v>105</v>
      </c>
      <c r="E8" s="70">
        <f>'SP計算機'!E$8+'SP計算機'!E$9</f>
        <v>0</v>
      </c>
      <c r="F8" s="70">
        <f>'SP計算機'!F$8+'SP計算機'!F$9</f>
        <v>0</v>
      </c>
      <c r="G8" s="70">
        <f>'SP計算機'!G$8+'SP計算機'!G$9</f>
        <v>0</v>
      </c>
      <c r="H8" s="70">
        <f>'SP計算機'!H$8+'SP計算機'!H$9</f>
        <v>0</v>
      </c>
      <c r="I8" s="70">
        <f>'SP計算機'!I$8+'SP計算機'!I$9</f>
        <v>0</v>
      </c>
      <c r="J8" s="70">
        <f>'SP計算機'!J$8+'SP計算機'!J$9</f>
        <v>0</v>
      </c>
      <c r="K8" s="70">
        <f>'SP計算機'!K$8+'SP計算機'!K$9</f>
        <v>0</v>
      </c>
      <c r="L8" s="70">
        <f>'SP計算機'!L$8+'SP計算機'!L$9</f>
        <v>0</v>
      </c>
      <c r="M8" s="70">
        <f>'SP計算機'!M$8+'SP計算機'!M$9</f>
        <v>0</v>
      </c>
      <c r="N8" s="70">
        <f>'SP計算機'!N$8+'SP計算機'!N$9</f>
        <v>0</v>
      </c>
      <c r="O8" s="70">
        <f>'SP計算機'!O$8+'SP計算機'!O$9</f>
        <v>0</v>
      </c>
      <c r="P8" s="70">
        <f>'SP計算機'!P$8+'SP計算機'!P$9</f>
        <v>0</v>
      </c>
      <c r="Q8" s="70">
        <f>'SP計算機'!Q$8+'SP計算機'!Q$9</f>
        <v>0</v>
      </c>
      <c r="R8" s="70">
        <f>'SP計算機'!R$8+'SP計算機'!R$9</f>
        <v>0</v>
      </c>
      <c r="S8" s="70">
        <f>'SP計算機'!S$8+'SP計算機'!S$9</f>
        <v>0</v>
      </c>
      <c r="T8" s="70">
        <f>'SP計算機'!T$8+'SP計算機'!T$9</f>
        <v>0</v>
      </c>
      <c r="U8" s="132" t="s">
        <v>106</v>
      </c>
      <c r="V8" s="114"/>
      <c r="W8" s="35"/>
      <c r="X8" s="36"/>
      <c r="Y8" s="124" t="s">
        <v>561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5"/>
      <c r="AO8" s="1"/>
    </row>
    <row r="9" spans="1:41" ht="15">
      <c r="A9" s="1"/>
      <c r="B9" s="114"/>
      <c r="C9" s="114"/>
      <c r="D9" s="28" t="s">
        <v>107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33"/>
      <c r="V9" s="114"/>
      <c r="W9" s="35"/>
      <c r="X9" s="39"/>
      <c r="Y9" s="126" t="s">
        <v>561</v>
      </c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8"/>
      <c r="AO9" s="1"/>
    </row>
    <row r="10" spans="1:41" ht="15">
      <c r="A10" s="1"/>
      <c r="B10" s="114"/>
      <c r="C10" s="114"/>
      <c r="D10" s="28" t="s">
        <v>108</v>
      </c>
      <c r="E10" s="28">
        <f>SUM(E$7:E$9)</f>
        <v>0</v>
      </c>
      <c r="F10" s="28">
        <f aca="true" t="shared" si="1" ref="F10:R10">SUM(F$7:F$9)</f>
        <v>0</v>
      </c>
      <c r="G10" s="28">
        <f t="shared" si="1"/>
        <v>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>SUM(S$7:S$9)</f>
        <v>0</v>
      </c>
      <c r="T10" s="28">
        <f>SUM(T$7:T$9)</f>
        <v>0</v>
      </c>
      <c r="U10" s="134"/>
      <c r="V10" s="114"/>
      <c r="W10" s="35"/>
      <c r="X10" s="36" t="s">
        <v>109</v>
      </c>
      <c r="Y10" s="129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"/>
    </row>
    <row r="11" spans="1:41" ht="15.75" thickBot="1">
      <c r="A11" s="1"/>
      <c r="B11" s="114"/>
      <c r="C11" s="114"/>
      <c r="D11" s="28" t="s">
        <v>110</v>
      </c>
      <c r="E11" s="28">
        <f aca="true" t="shared" si="2" ref="E11:R11">SUM(E$14:E$80)</f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>SUM(S$14:S$84)</f>
        <v>0</v>
      </c>
      <c r="T11" s="28">
        <f>SUM(T$14:T$84)</f>
        <v>0</v>
      </c>
      <c r="U11" s="40">
        <f>MAX(MAX(U$14+U$15,U$16+U$17,U$18+U$19,U$20+U$21,U$22+U$23,U$24+U$25,U$26+U$27,U$28+U$29,U$30+U$31,U$32+U$33,U$34+U$35,U$36+U$37,U$38+U$39,U$40+U$41,U$48+U$49,U$50+U$51,U$52+U$53),MAX(U$54+U$55,U$56+U$57,U$58+U$59,U$60+U$61,U$62+U$63,U$64+U$65,U$66+U$67,U$68+U$69,U$70+U$71,U$72+U$73,U$74+U$75,U$76+U$77,U$78+U$79,U$80+U$81,U$82+U$83))</f>
        <v>0</v>
      </c>
      <c r="V11" s="114"/>
      <c r="W11" s="41"/>
      <c r="X11" s="42"/>
      <c r="Y11" s="135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7"/>
      <c r="AO11" s="1"/>
    </row>
    <row r="12" spans="1:41" ht="15.75" thickBot="1">
      <c r="A12" s="1"/>
      <c r="B12" s="114"/>
      <c r="C12" s="114"/>
      <c r="D12" s="43" t="s">
        <v>111</v>
      </c>
      <c r="E12" s="43" t="str">
        <f>IF(ISERROR(VLOOKUP(E$5,'SP獲得表'!$A$3:$C$117,3)=TRUE),"0",E$10-E$11)</f>
        <v>0</v>
      </c>
      <c r="F12" s="43" t="str">
        <f>IF(ISERROR(VLOOKUP(F$5,'SP獲得表'!$A$3:$C$117,3)=TRUE),"0",F$10-F$11)</f>
        <v>0</v>
      </c>
      <c r="G12" s="43" t="str">
        <f>IF(ISERROR(VLOOKUP(G$5,'SP獲得表'!$A$3:$C$117,3)=TRUE),"0",G$10-G$11)</f>
        <v>0</v>
      </c>
      <c r="H12" s="43" t="str">
        <f>IF(ISERROR(VLOOKUP(H$5,'SP獲得表'!$A$3:$C$117,3)=TRUE),"0",H$10-H$11)</f>
        <v>0</v>
      </c>
      <c r="I12" s="43" t="str">
        <f>IF(ISERROR(VLOOKUP(I$5,'SP獲得表'!$A$3:$C$117,3)=TRUE),"0",I$10-I$11)</f>
        <v>0</v>
      </c>
      <c r="J12" s="43" t="str">
        <f>IF(ISERROR(VLOOKUP(J$5,'SP獲得表'!$A$3:$C$117,3)=TRUE),"0",J$10-J$11)</f>
        <v>0</v>
      </c>
      <c r="K12" s="43" t="str">
        <f>IF(ISERROR(VLOOKUP(K$5,'SP獲得表'!$A$3:$C$117,3)=TRUE),"0",K$10-K$11)</f>
        <v>0</v>
      </c>
      <c r="L12" s="43" t="str">
        <f>IF(ISERROR(VLOOKUP(L$5,'SP獲得表'!$A$3:$C$117,3)=TRUE),"0",L$10-L$11)</f>
        <v>0</v>
      </c>
      <c r="M12" s="43" t="str">
        <f>IF(ISERROR(VLOOKUP(M$5,'SP獲得表'!$A$3:$C$117,3)=TRUE),"0",M$10-M$11)</f>
        <v>0</v>
      </c>
      <c r="N12" s="43" t="str">
        <f>IF(ISERROR(VLOOKUP(N$5,'SP獲得表'!$A$3:$C$117,3)=TRUE),"0",N$10-N$11)</f>
        <v>0</v>
      </c>
      <c r="O12" s="43" t="str">
        <f>IF(ISERROR(VLOOKUP(O$5,'SP獲得表'!$A$3:$C$117,3)=TRUE),"0",O$10-O$11)</f>
        <v>0</v>
      </c>
      <c r="P12" s="43" t="str">
        <f>IF(ISERROR(VLOOKUP(P$5,'SP獲得表'!$A$3:$C$117,3)=TRUE),"0",P$10-P$11)</f>
        <v>0</v>
      </c>
      <c r="Q12" s="43" t="str">
        <f>IF(ISERROR(VLOOKUP(Q$5,'SP獲得表'!$A$3:$C$117,3)=TRUE),"0",Q$10-Q$11)</f>
        <v>0</v>
      </c>
      <c r="R12" s="43" t="str">
        <f>IF(ISERROR(VLOOKUP(R$5,'SP獲得表'!$A$3:$C$117,3)=TRUE),"0",R$10-R$11)</f>
        <v>0</v>
      </c>
      <c r="S12" s="43" t="str">
        <f>IF(ISERROR(VLOOKUP(S$5,'SP獲得表'!$A$3:$C$117,3)=TRUE),"0",S$10-S$11)</f>
        <v>0</v>
      </c>
      <c r="T12" s="43" t="str">
        <f>IF(ISERROR(VLOOKUP(T$5,'SP獲得表'!$A$3:$C$117,3)=TRUE),"0",T$10-T$11)</f>
        <v>0</v>
      </c>
      <c r="U12" s="44">
        <f>$U5+U$7-U$11</f>
        <v>0</v>
      </c>
      <c r="V12" s="11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" customHeight="1" thickBot="1">
      <c r="A13" s="1"/>
      <c r="B13" s="45"/>
      <c r="C13" s="46"/>
      <c r="D13" s="138" t="s">
        <v>112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47"/>
      <c r="W13" s="139" t="s">
        <v>113</v>
      </c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40"/>
      <c r="AO13" s="1"/>
    </row>
    <row r="14" spans="1:41" ht="15">
      <c r="A14" s="1"/>
      <c r="B14" s="48" t="s">
        <v>78</v>
      </c>
      <c r="C14" s="49" t="s">
        <v>114</v>
      </c>
      <c r="D14" s="141" t="s">
        <v>114</v>
      </c>
      <c r="E14" s="70">
        <f>'SP計算機'!E14+'SP計算機'!E15</f>
        <v>0</v>
      </c>
      <c r="F14" s="51" t="s">
        <v>547</v>
      </c>
      <c r="G14" s="51" t="s">
        <v>547</v>
      </c>
      <c r="H14" s="51" t="s">
        <v>547</v>
      </c>
      <c r="I14" s="51" t="s">
        <v>547</v>
      </c>
      <c r="J14" s="51" t="s">
        <v>547</v>
      </c>
      <c r="K14" s="51" t="s">
        <v>547</v>
      </c>
      <c r="L14" s="51" t="s">
        <v>547</v>
      </c>
      <c r="M14" s="51" t="s">
        <v>547</v>
      </c>
      <c r="N14" s="51" t="s">
        <v>547</v>
      </c>
      <c r="O14" s="51" t="s">
        <v>547</v>
      </c>
      <c r="P14" s="51" t="s">
        <v>547</v>
      </c>
      <c r="Q14" s="51" t="s">
        <v>547</v>
      </c>
      <c r="R14" s="51" t="s">
        <v>547</v>
      </c>
      <c r="S14" s="51" t="s">
        <v>116</v>
      </c>
      <c r="T14" s="51" t="s">
        <v>547</v>
      </c>
      <c r="U14" s="70">
        <f>'SP計算機'!U14+'SP計算機'!U15</f>
        <v>0</v>
      </c>
      <c r="V14" s="143">
        <f>SUM($E14:$U15)</f>
        <v>0</v>
      </c>
      <c r="W14" s="52">
        <v>8</v>
      </c>
      <c r="X14" s="52">
        <v>16</v>
      </c>
      <c r="Y14" s="52">
        <v>28</v>
      </c>
      <c r="Z14" s="52">
        <v>40</v>
      </c>
      <c r="AA14" s="52">
        <v>48</v>
      </c>
      <c r="AB14" s="52">
        <v>56</v>
      </c>
      <c r="AC14" s="52">
        <v>70</v>
      </c>
      <c r="AD14" s="52">
        <v>80</v>
      </c>
      <c r="AE14" s="52">
        <v>90</v>
      </c>
      <c r="AF14" s="52">
        <v>100</v>
      </c>
      <c r="AG14" s="52">
        <v>110</v>
      </c>
      <c r="AH14" s="52">
        <v>120</v>
      </c>
      <c r="AI14" s="52">
        <v>130</v>
      </c>
      <c r="AJ14" s="52">
        <v>140</v>
      </c>
      <c r="AK14" s="52">
        <v>150</v>
      </c>
      <c r="AL14" s="52">
        <v>160</v>
      </c>
      <c r="AM14" s="52">
        <v>170</v>
      </c>
      <c r="AN14" s="53">
        <v>180</v>
      </c>
      <c r="AO14" s="1"/>
    </row>
    <row r="15" spans="1:41" ht="24" customHeight="1" thickBot="1">
      <c r="A15" s="1"/>
      <c r="B15" s="48" t="s">
        <v>78</v>
      </c>
      <c r="C15" s="49" t="s">
        <v>114</v>
      </c>
      <c r="D15" s="142"/>
      <c r="E15" s="54"/>
      <c r="F15" s="55" t="s">
        <v>547</v>
      </c>
      <c r="G15" s="55" t="s">
        <v>547</v>
      </c>
      <c r="H15" s="55" t="s">
        <v>547</v>
      </c>
      <c r="I15" s="55" t="s">
        <v>547</v>
      </c>
      <c r="J15" s="55" t="s">
        <v>547</v>
      </c>
      <c r="K15" s="55" t="s">
        <v>547</v>
      </c>
      <c r="L15" s="55" t="s">
        <v>547</v>
      </c>
      <c r="M15" s="55" t="s">
        <v>547</v>
      </c>
      <c r="N15" s="55" t="s">
        <v>547</v>
      </c>
      <c r="O15" s="55" t="s">
        <v>547</v>
      </c>
      <c r="P15" s="55" t="s">
        <v>547</v>
      </c>
      <c r="Q15" s="55" t="s">
        <v>547</v>
      </c>
      <c r="R15" s="55" t="s">
        <v>547</v>
      </c>
      <c r="S15" s="55" t="s">
        <v>116</v>
      </c>
      <c r="T15" s="55" t="s">
        <v>547</v>
      </c>
      <c r="U15" s="54"/>
      <c r="V15" s="144"/>
      <c r="W15" s="56" t="str">
        <f>'SP計算機'!W15</f>
        <v>かばう(専)</v>
      </c>
      <c r="X15" s="56" t="str">
        <f>'SP計算機'!X15</f>
        <v>常時みのまもり+5</v>
      </c>
      <c r="Y15" s="56" t="str">
        <f>'SP計算機'!Y15</f>
        <v>常時ちから+5</v>
      </c>
      <c r="Z15" s="56" t="str">
        <f>'SP計算機'!Z15</f>
        <v>ロストアタック</v>
      </c>
      <c r="AA15" s="56" t="str">
        <f>'SP計算機'!AA15</f>
        <v>常時みのまもり+5</v>
      </c>
      <c r="AB15" s="56" t="str">
        <f>'SP計算機'!AB15</f>
        <v>常時ちから+5</v>
      </c>
      <c r="AC15" s="56" t="str">
        <f>'SP計算機'!AC15</f>
        <v>たいあたり(専)</v>
      </c>
      <c r="AD15" s="56" t="str">
        <f>'SP計算機'!AD15</f>
        <v>常時最大HP+30</v>
      </c>
      <c r="AE15" s="56" t="str">
        <f>'SP計算機'!AE15</f>
        <v>常時みのまもり+10</v>
      </c>
      <c r="AF15" s="56" t="str">
        <f>'SP計算機'!AF15</f>
        <v>やいばくだき(専) </v>
      </c>
      <c r="AG15" s="56" t="str">
        <f>'SP計算機'!AG15</f>
        <v>かばうの心得（専）</v>
      </c>
      <c r="AH15" s="56" t="str">
        <f>'SP計算機'!AH15</f>
        <v>ちから＋10（専）</v>
      </c>
      <c r="AI15" s="56" t="str">
        <f>'SP計算機'!AI15</f>
        <v>チャージタックル</v>
      </c>
      <c r="AJ15" s="56" t="str">
        <f>'SP計算機'!AJ15</f>
        <v>たまに2回攻撃</v>
      </c>
      <c r="AK15" s="56" t="str">
        <f>'SP計算機'!AK15</f>
        <v>真・やいばくだき</v>
      </c>
      <c r="AL15" s="56">
        <f>'SP計算機'!AL15</f>
        <v>0</v>
      </c>
      <c r="AM15" s="56">
        <f>'SP計算機'!AM15</f>
        <v>0</v>
      </c>
      <c r="AN15" s="64">
        <f>'SP計算機'!AN15</f>
        <v>0</v>
      </c>
      <c r="AO15" s="1"/>
    </row>
    <row r="16" spans="1:41" ht="15">
      <c r="A16" s="1"/>
      <c r="B16" s="48" t="s">
        <v>79</v>
      </c>
      <c r="C16" s="49" t="s">
        <v>130</v>
      </c>
      <c r="D16" s="145" t="s">
        <v>131</v>
      </c>
      <c r="E16" s="58" t="s">
        <v>116</v>
      </c>
      <c r="F16" s="70">
        <f>'SP計算機'!F16+'SP計算機'!F17</f>
        <v>0</v>
      </c>
      <c r="G16" s="58" t="s">
        <v>116</v>
      </c>
      <c r="H16" s="58" t="s">
        <v>116</v>
      </c>
      <c r="I16" s="58" t="s">
        <v>116</v>
      </c>
      <c r="J16" s="58" t="s">
        <v>116</v>
      </c>
      <c r="K16" s="51" t="s">
        <v>116</v>
      </c>
      <c r="L16" s="58" t="s">
        <v>116</v>
      </c>
      <c r="M16" s="58" t="s">
        <v>116</v>
      </c>
      <c r="N16" s="58" t="s">
        <v>116</v>
      </c>
      <c r="O16" s="51" t="s">
        <v>116</v>
      </c>
      <c r="P16" s="58" t="s">
        <v>116</v>
      </c>
      <c r="Q16" s="58" t="s">
        <v>116</v>
      </c>
      <c r="R16" s="58" t="s">
        <v>116</v>
      </c>
      <c r="S16" s="58" t="s">
        <v>116</v>
      </c>
      <c r="T16" s="58" t="s">
        <v>116</v>
      </c>
      <c r="U16" s="70">
        <f>'SP計算機'!U16+'SP計算機'!U17</f>
        <v>0</v>
      </c>
      <c r="V16" s="143">
        <f>SUM($E16:$U17)</f>
        <v>0</v>
      </c>
      <c r="W16" s="60">
        <v>8</v>
      </c>
      <c r="X16" s="60">
        <v>16</v>
      </c>
      <c r="Y16" s="60">
        <v>28</v>
      </c>
      <c r="Z16" s="60">
        <v>40</v>
      </c>
      <c r="AA16" s="60">
        <v>48</v>
      </c>
      <c r="AB16" s="60">
        <v>56</v>
      </c>
      <c r="AC16" s="60">
        <v>70</v>
      </c>
      <c r="AD16" s="60">
        <v>80</v>
      </c>
      <c r="AE16" s="60">
        <v>90</v>
      </c>
      <c r="AF16" s="60">
        <v>100</v>
      </c>
      <c r="AG16" s="52">
        <v>110</v>
      </c>
      <c r="AH16" s="52">
        <v>120</v>
      </c>
      <c r="AI16" s="52">
        <v>130</v>
      </c>
      <c r="AJ16" s="52">
        <v>140</v>
      </c>
      <c r="AK16" s="52">
        <v>150</v>
      </c>
      <c r="AL16" s="52">
        <v>160</v>
      </c>
      <c r="AM16" s="52">
        <v>170</v>
      </c>
      <c r="AN16" s="53">
        <v>180</v>
      </c>
      <c r="AO16" s="1"/>
    </row>
    <row r="17" spans="1:41" ht="24" customHeight="1" thickBot="1">
      <c r="A17" s="1"/>
      <c r="B17" s="48" t="s">
        <v>79</v>
      </c>
      <c r="C17" s="49" t="s">
        <v>130</v>
      </c>
      <c r="D17" s="146"/>
      <c r="E17" s="61" t="s">
        <v>116</v>
      </c>
      <c r="F17" s="62"/>
      <c r="G17" s="61" t="s">
        <v>116</v>
      </c>
      <c r="H17" s="61" t="s">
        <v>116</v>
      </c>
      <c r="I17" s="61" t="s">
        <v>116</v>
      </c>
      <c r="J17" s="61" t="s">
        <v>116</v>
      </c>
      <c r="K17" s="55" t="s">
        <v>116</v>
      </c>
      <c r="L17" s="61" t="s">
        <v>116</v>
      </c>
      <c r="M17" s="61" t="s">
        <v>116</v>
      </c>
      <c r="N17" s="61" t="s">
        <v>116</v>
      </c>
      <c r="O17" s="55" t="s">
        <v>116</v>
      </c>
      <c r="P17" s="61" t="s">
        <v>116</v>
      </c>
      <c r="Q17" s="61" t="s">
        <v>116</v>
      </c>
      <c r="R17" s="61" t="s">
        <v>116</v>
      </c>
      <c r="S17" s="61" t="s">
        <v>116</v>
      </c>
      <c r="T17" s="61" t="s">
        <v>116</v>
      </c>
      <c r="U17" s="54"/>
      <c r="V17" s="144"/>
      <c r="W17" s="56" t="str">
        <f>'SP計算機'!W17</f>
        <v>おはらい</v>
      </c>
      <c r="X17" s="57" t="str">
        <f>'SP計算機'!X17</f>
        <v>常時かいふく魔力+10</v>
      </c>
      <c r="Y17" s="56" t="str">
        <f>'SP計算機'!Y17</f>
        <v>マホトラのころも(専)</v>
      </c>
      <c r="Z17" s="56" t="str">
        <f>'SP計算機'!Z17</f>
        <v>常時最大MP+10</v>
      </c>
      <c r="AA17" s="56" t="str">
        <f>'SP計算機'!AA17</f>
        <v>聖女の守り(専)</v>
      </c>
      <c r="AB17" s="57" t="str">
        <f>'SP計算機'!AB17</f>
        <v>常時かいふく魔力+10</v>
      </c>
      <c r="AC17" s="56" t="str">
        <f>'SP計算機'!AC17</f>
        <v>天使の守り(専)</v>
      </c>
      <c r="AD17" s="56" t="str">
        <f>'SP計算機'!AD17</f>
        <v>常時最大MP+10</v>
      </c>
      <c r="AE17" s="57" t="str">
        <f>'SP計算機'!AE17</f>
        <v>常時かいふく魔力+10</v>
      </c>
      <c r="AF17" s="56" t="str">
        <f>'SP計算機'!AF17</f>
        <v>聖なる祈り(専)</v>
      </c>
      <c r="AG17" s="56" t="str">
        <f>'SP計算機'!AG17</f>
        <v>回復魔力+20（専）</v>
      </c>
      <c r="AH17" s="56" t="str">
        <f>'SP計算機'!AH17</f>
        <v>最大MP +30（専）</v>
      </c>
      <c r="AI17" s="56" t="str">
        <f>'SP計算機'!AI17</f>
        <v>ホーリーライト</v>
      </c>
      <c r="AJ17" s="56" t="str">
        <f>'SP計算機'!AJ17</f>
        <v>たまにHP１で生き残り</v>
      </c>
      <c r="AK17" s="56" t="str">
        <f>'SP計算機'!AK17</f>
        <v>女神の祝福</v>
      </c>
      <c r="AL17" s="57">
        <f>'SP計算機'!AL17</f>
        <v>0</v>
      </c>
      <c r="AM17" s="57">
        <f>'SP計算機'!AM17</f>
        <v>0</v>
      </c>
      <c r="AN17" s="66">
        <f>'SP計算機'!AN17</f>
        <v>0</v>
      </c>
      <c r="AO17" s="1"/>
    </row>
    <row r="18" spans="1:41" ht="15">
      <c r="A18" s="1"/>
      <c r="B18" s="48" t="s">
        <v>145</v>
      </c>
      <c r="C18" s="49" t="s">
        <v>146</v>
      </c>
      <c r="D18" s="145" t="s">
        <v>146</v>
      </c>
      <c r="E18" s="58" t="s">
        <v>116</v>
      </c>
      <c r="F18" s="58" t="s">
        <v>116</v>
      </c>
      <c r="G18" s="70">
        <f>'SP計算機'!G18+'SP計算機'!G19</f>
        <v>0</v>
      </c>
      <c r="H18" s="58" t="s">
        <v>116</v>
      </c>
      <c r="I18" s="58" t="s">
        <v>116</v>
      </c>
      <c r="J18" s="58" t="s">
        <v>116</v>
      </c>
      <c r="K18" s="51" t="s">
        <v>116</v>
      </c>
      <c r="L18" s="58" t="s">
        <v>116</v>
      </c>
      <c r="M18" s="58" t="s">
        <v>116</v>
      </c>
      <c r="N18" s="58" t="s">
        <v>116</v>
      </c>
      <c r="O18" s="51" t="s">
        <v>116</v>
      </c>
      <c r="P18" s="58" t="s">
        <v>116</v>
      </c>
      <c r="Q18" s="58" t="s">
        <v>116</v>
      </c>
      <c r="R18" s="58" t="s">
        <v>116</v>
      </c>
      <c r="S18" s="58" t="s">
        <v>116</v>
      </c>
      <c r="T18" s="58" t="s">
        <v>116</v>
      </c>
      <c r="U18" s="70">
        <f>'SP計算機'!U18+'SP計算機'!U19</f>
        <v>0</v>
      </c>
      <c r="V18" s="143">
        <f>SUM($E18:$U19)</f>
        <v>0</v>
      </c>
      <c r="W18" s="60">
        <v>8</v>
      </c>
      <c r="X18" s="60">
        <v>18</v>
      </c>
      <c r="Y18" s="60">
        <v>26</v>
      </c>
      <c r="Z18" s="60">
        <v>38</v>
      </c>
      <c r="AA18" s="60">
        <v>46</v>
      </c>
      <c r="AB18" s="60">
        <v>54</v>
      </c>
      <c r="AC18" s="60">
        <v>68</v>
      </c>
      <c r="AD18" s="60">
        <v>78</v>
      </c>
      <c r="AE18" s="60">
        <v>88</v>
      </c>
      <c r="AF18" s="60">
        <v>100</v>
      </c>
      <c r="AG18" s="52">
        <v>110</v>
      </c>
      <c r="AH18" s="52">
        <v>120</v>
      </c>
      <c r="AI18" s="52">
        <v>130</v>
      </c>
      <c r="AJ18" s="52">
        <v>140</v>
      </c>
      <c r="AK18" s="52">
        <v>150</v>
      </c>
      <c r="AL18" s="52">
        <v>160</v>
      </c>
      <c r="AM18" s="52">
        <v>170</v>
      </c>
      <c r="AN18" s="53">
        <v>180</v>
      </c>
      <c r="AO18" s="1"/>
    </row>
    <row r="19" spans="1:41" ht="24.75" customHeight="1" thickBot="1">
      <c r="A19" s="1"/>
      <c r="B19" s="48" t="s">
        <v>145</v>
      </c>
      <c r="C19" s="49" t="s">
        <v>146</v>
      </c>
      <c r="D19" s="147"/>
      <c r="E19" s="55" t="s">
        <v>116</v>
      </c>
      <c r="F19" s="55" t="s">
        <v>116</v>
      </c>
      <c r="G19" s="54"/>
      <c r="H19" s="55" t="s">
        <v>116</v>
      </c>
      <c r="I19" s="55" t="s">
        <v>116</v>
      </c>
      <c r="J19" s="55" t="s">
        <v>116</v>
      </c>
      <c r="K19" s="55" t="s">
        <v>116</v>
      </c>
      <c r="L19" s="55" t="s">
        <v>116</v>
      </c>
      <c r="M19" s="55" t="s">
        <v>116</v>
      </c>
      <c r="N19" s="55" t="s">
        <v>116</v>
      </c>
      <c r="O19" s="55" t="s">
        <v>116</v>
      </c>
      <c r="P19" s="55" t="s">
        <v>116</v>
      </c>
      <c r="Q19" s="55" t="s">
        <v>116</v>
      </c>
      <c r="R19" s="55" t="s">
        <v>116</v>
      </c>
      <c r="S19" s="55" t="s">
        <v>116</v>
      </c>
      <c r="T19" s="55" t="s">
        <v>116</v>
      </c>
      <c r="U19" s="54"/>
      <c r="V19" s="144"/>
      <c r="W19" s="56" t="str">
        <f>'SP計算機'!W19</f>
        <v>魔結界</v>
      </c>
      <c r="X19" s="56" t="str">
        <f>'SP計算機'!X19</f>
        <v>常時攻撃魔力+10</v>
      </c>
      <c r="Y19" s="56" t="str">
        <f>'SP計算機'!Y19</f>
        <v>常時最大MP+10</v>
      </c>
      <c r="Z19" s="56" t="str">
        <f>'SP計算機'!Z19</f>
        <v>ぶきみなひかり</v>
      </c>
      <c r="AA19" s="56" t="str">
        <f>'SP計算機'!AA19</f>
        <v>呪文暴走率アップ </v>
      </c>
      <c r="AB19" s="56" t="str">
        <f>'SP計算機'!AB19</f>
        <v>常時攻撃魔力+10</v>
      </c>
      <c r="AC19" s="56" t="str">
        <f>'SP計算機'!AC19</f>
        <v>魔力の息吹(専)</v>
      </c>
      <c r="AD19" s="56" t="str">
        <f>'SP計算機'!AD19</f>
        <v>常時攻撃魔力+10</v>
      </c>
      <c r="AE19" s="56" t="str">
        <f>'SP計算機'!AE19</f>
        <v>常時最大MP+10</v>
      </c>
      <c r="AF19" s="56" t="str">
        <f>'SP計算機'!AF19</f>
        <v>魔力覚醒(専)</v>
      </c>
      <c r="AG19" s="57" t="str">
        <f>'SP計算機'!AG19</f>
        <v>呪文暴走率アップ(専）</v>
      </c>
      <c r="AH19" s="56" t="str">
        <f>'SP計算機'!AH19</f>
        <v>攻撃魔力+20（専）</v>
      </c>
      <c r="AI19" s="56" t="str">
        <f>'SP計算機'!AI19</f>
        <v>マヒャデドス</v>
      </c>
      <c r="AJ19" s="56" t="str">
        <f>'SP計算機'!AJ19</f>
        <v>たまにMP消費しない</v>
      </c>
      <c r="AK19" s="56" t="str">
        <f>'SP計算機'!AK19</f>
        <v>メラガイアー</v>
      </c>
      <c r="AL19" s="56">
        <f>'SP計算機'!AL19</f>
        <v>0</v>
      </c>
      <c r="AM19" s="56">
        <f>'SP計算機'!AM19</f>
        <v>0</v>
      </c>
      <c r="AN19" s="64">
        <f>'SP計算機'!AN19</f>
        <v>0</v>
      </c>
      <c r="AO19" s="1"/>
    </row>
    <row r="20" spans="1:41" ht="15">
      <c r="A20" s="1"/>
      <c r="B20" s="48" t="s">
        <v>158</v>
      </c>
      <c r="C20" s="49" t="s">
        <v>159</v>
      </c>
      <c r="D20" s="145" t="s">
        <v>159</v>
      </c>
      <c r="E20" s="58" t="s">
        <v>116</v>
      </c>
      <c r="F20" s="58" t="s">
        <v>116</v>
      </c>
      <c r="G20" s="58" t="s">
        <v>116</v>
      </c>
      <c r="H20" s="70">
        <f>'SP計算機'!H20+'SP計算機'!H21</f>
        <v>0</v>
      </c>
      <c r="I20" s="58" t="s">
        <v>116</v>
      </c>
      <c r="J20" s="58" t="s">
        <v>116</v>
      </c>
      <c r="K20" s="51" t="s">
        <v>116</v>
      </c>
      <c r="L20" s="58" t="s">
        <v>116</v>
      </c>
      <c r="M20" s="58" t="s">
        <v>116</v>
      </c>
      <c r="N20" s="58" t="s">
        <v>116</v>
      </c>
      <c r="O20" s="51" t="s">
        <v>116</v>
      </c>
      <c r="P20" s="58" t="s">
        <v>116</v>
      </c>
      <c r="Q20" s="58" t="s">
        <v>116</v>
      </c>
      <c r="R20" s="58" t="s">
        <v>116</v>
      </c>
      <c r="S20" s="58" t="s">
        <v>116</v>
      </c>
      <c r="T20" s="58" t="s">
        <v>116</v>
      </c>
      <c r="U20" s="70">
        <f>'SP計算機'!U20+'SP計算機'!U21</f>
        <v>0</v>
      </c>
      <c r="V20" s="143">
        <f>SUM($E20:$U21)</f>
        <v>0</v>
      </c>
      <c r="W20" s="60">
        <v>4</v>
      </c>
      <c r="X20" s="60">
        <v>12</v>
      </c>
      <c r="Y20" s="60">
        <v>22</v>
      </c>
      <c r="Z20" s="60">
        <v>34</v>
      </c>
      <c r="AA20" s="60">
        <v>48</v>
      </c>
      <c r="AB20" s="60">
        <v>56</v>
      </c>
      <c r="AC20" s="60">
        <v>70</v>
      </c>
      <c r="AD20" s="60">
        <v>80</v>
      </c>
      <c r="AE20" s="60">
        <v>90</v>
      </c>
      <c r="AF20" s="60">
        <v>100</v>
      </c>
      <c r="AG20" s="52">
        <v>110</v>
      </c>
      <c r="AH20" s="52">
        <v>120</v>
      </c>
      <c r="AI20" s="52">
        <v>130</v>
      </c>
      <c r="AJ20" s="52">
        <v>140</v>
      </c>
      <c r="AK20" s="52">
        <v>150</v>
      </c>
      <c r="AL20" s="52">
        <v>160</v>
      </c>
      <c r="AM20" s="52">
        <v>170</v>
      </c>
      <c r="AN20" s="53">
        <v>180</v>
      </c>
      <c r="AO20" s="1"/>
    </row>
    <row r="21" spans="1:41" ht="24.75" customHeight="1" thickBot="1">
      <c r="A21" s="1"/>
      <c r="B21" s="48" t="s">
        <v>158</v>
      </c>
      <c r="C21" s="49" t="s">
        <v>159</v>
      </c>
      <c r="D21" s="147"/>
      <c r="E21" s="55" t="s">
        <v>116</v>
      </c>
      <c r="F21" s="55" t="s">
        <v>116</v>
      </c>
      <c r="G21" s="55" t="s">
        <v>116</v>
      </c>
      <c r="H21" s="54"/>
      <c r="I21" s="55" t="s">
        <v>116</v>
      </c>
      <c r="J21" s="55" t="s">
        <v>116</v>
      </c>
      <c r="K21" s="55" t="s">
        <v>116</v>
      </c>
      <c r="L21" s="55" t="s">
        <v>116</v>
      </c>
      <c r="M21" s="55" t="s">
        <v>116</v>
      </c>
      <c r="N21" s="55" t="s">
        <v>116</v>
      </c>
      <c r="O21" s="55" t="s">
        <v>116</v>
      </c>
      <c r="P21" s="55" t="s">
        <v>116</v>
      </c>
      <c r="Q21" s="55" t="s">
        <v>116</v>
      </c>
      <c r="R21" s="55" t="s">
        <v>116</v>
      </c>
      <c r="S21" s="55" t="s">
        <v>116</v>
      </c>
      <c r="T21" s="55" t="s">
        <v>116</v>
      </c>
      <c r="U21" s="54"/>
      <c r="V21" s="144"/>
      <c r="W21" s="56" t="str">
        <f>'SP計算機'!W21</f>
        <v>ためる(専)</v>
      </c>
      <c r="X21" s="56" t="str">
        <f>'SP計算機'!X21</f>
        <v>常時器用さ+20</v>
      </c>
      <c r="Y21" s="56" t="str">
        <f>'SP計算機'!Y21</f>
        <v>心頭滅却</v>
      </c>
      <c r="Z21" s="56" t="str">
        <f>'SP計算機'!Z21</f>
        <v>常時素早さ+30</v>
      </c>
      <c r="AA21" s="56" t="str">
        <f>'SP計算機'!AA21</f>
        <v>不撓不屈(専)</v>
      </c>
      <c r="AB21" s="56" t="str">
        <f>'SP計算機'!AB21</f>
        <v>常時力+10</v>
      </c>
      <c r="AC21" s="56" t="str">
        <f>'SP計算機'!AC21</f>
        <v>おたけび</v>
      </c>
      <c r="AD21" s="56" t="str">
        <f>'SP計算機'!AD21</f>
        <v>常時最大HP+40</v>
      </c>
      <c r="AE21" s="56" t="str">
        <f>'SP計算機'!AE21</f>
        <v>めいそう(専)</v>
      </c>
      <c r="AF21" s="56" t="str">
        <f>'SP計算機'!AF21</f>
        <v>ためる弐(専)</v>
      </c>
      <c r="AG21" s="56" t="str">
        <f>'SP計算機'!AG21</f>
        <v>すばやさ＋30（専）</v>
      </c>
      <c r="AH21" s="56" t="str">
        <f>'SP計算機'!AH21</f>
        <v>ちから＋10（専）</v>
      </c>
      <c r="AI21" s="56" t="str">
        <f>'SP計算機'!AI21</f>
        <v>無念無想</v>
      </c>
      <c r="AJ21" s="56" t="str">
        <f>'SP計算機'!AJ21</f>
        <v>カウンターブースト</v>
      </c>
      <c r="AK21" s="56" t="str">
        <f>'SP計算機'!AK21</f>
        <v>ためる参</v>
      </c>
      <c r="AL21" s="57">
        <f>'SP計算機'!AL21</f>
        <v>0</v>
      </c>
      <c r="AM21" s="57">
        <f>'SP計算機'!AM21</f>
        <v>0</v>
      </c>
      <c r="AN21" s="66">
        <f>'SP計算機'!AN21</f>
        <v>0</v>
      </c>
      <c r="AO21" s="1"/>
    </row>
    <row r="22" spans="1:41" ht="15">
      <c r="A22" s="1"/>
      <c r="B22" s="48" t="s">
        <v>82</v>
      </c>
      <c r="C22" s="49" t="s">
        <v>174</v>
      </c>
      <c r="D22" s="145" t="s">
        <v>174</v>
      </c>
      <c r="E22" s="58" t="s">
        <v>116</v>
      </c>
      <c r="F22" s="58" t="s">
        <v>116</v>
      </c>
      <c r="G22" s="58" t="s">
        <v>116</v>
      </c>
      <c r="H22" s="58" t="s">
        <v>116</v>
      </c>
      <c r="I22" s="70">
        <f>'SP計算機'!I22+'SP計算機'!I23</f>
        <v>0</v>
      </c>
      <c r="J22" s="58" t="s">
        <v>116</v>
      </c>
      <c r="K22" s="51" t="s">
        <v>116</v>
      </c>
      <c r="L22" s="58" t="s">
        <v>116</v>
      </c>
      <c r="M22" s="58" t="s">
        <v>116</v>
      </c>
      <c r="N22" s="58" t="s">
        <v>116</v>
      </c>
      <c r="O22" s="51" t="s">
        <v>116</v>
      </c>
      <c r="P22" s="58" t="s">
        <v>116</v>
      </c>
      <c r="Q22" s="58" t="s">
        <v>116</v>
      </c>
      <c r="R22" s="58" t="s">
        <v>116</v>
      </c>
      <c r="S22" s="58" t="s">
        <v>116</v>
      </c>
      <c r="T22" s="58" t="s">
        <v>116</v>
      </c>
      <c r="U22" s="70">
        <f>'SP計算機'!U22+'SP計算機'!U23</f>
        <v>0</v>
      </c>
      <c r="V22" s="143">
        <f>SUM($E22:$U23)</f>
        <v>0</v>
      </c>
      <c r="W22" s="60">
        <v>8</v>
      </c>
      <c r="X22" s="60">
        <v>18</v>
      </c>
      <c r="Y22" s="60">
        <v>26</v>
      </c>
      <c r="Z22" s="60">
        <v>38</v>
      </c>
      <c r="AA22" s="60">
        <v>46</v>
      </c>
      <c r="AB22" s="60">
        <v>54</v>
      </c>
      <c r="AC22" s="60">
        <v>68</v>
      </c>
      <c r="AD22" s="60">
        <v>78</v>
      </c>
      <c r="AE22" s="60">
        <v>82</v>
      </c>
      <c r="AF22" s="60">
        <v>100</v>
      </c>
      <c r="AG22" s="52">
        <v>110</v>
      </c>
      <c r="AH22" s="52">
        <v>120</v>
      </c>
      <c r="AI22" s="52">
        <v>130</v>
      </c>
      <c r="AJ22" s="52">
        <v>140</v>
      </c>
      <c r="AK22" s="52">
        <v>150</v>
      </c>
      <c r="AL22" s="52">
        <v>160</v>
      </c>
      <c r="AM22" s="52">
        <v>170</v>
      </c>
      <c r="AN22" s="53">
        <v>180</v>
      </c>
      <c r="AO22" s="1"/>
    </row>
    <row r="23" spans="1:41" ht="24.75" customHeight="1" thickBot="1">
      <c r="A23" s="1"/>
      <c r="B23" s="48" t="s">
        <v>82</v>
      </c>
      <c r="C23" s="49" t="s">
        <v>174</v>
      </c>
      <c r="D23" s="147"/>
      <c r="E23" s="55" t="s">
        <v>116</v>
      </c>
      <c r="F23" s="55" t="s">
        <v>116</v>
      </c>
      <c r="G23" s="55" t="s">
        <v>116</v>
      </c>
      <c r="H23" s="55" t="s">
        <v>116</v>
      </c>
      <c r="I23" s="54"/>
      <c r="J23" s="55" t="s">
        <v>116</v>
      </c>
      <c r="K23" s="55" t="s">
        <v>116</v>
      </c>
      <c r="L23" s="55" t="s">
        <v>116</v>
      </c>
      <c r="M23" s="55" t="s">
        <v>116</v>
      </c>
      <c r="N23" s="55" t="s">
        <v>116</v>
      </c>
      <c r="O23" s="55" t="s">
        <v>116</v>
      </c>
      <c r="P23" s="55" t="s">
        <v>116</v>
      </c>
      <c r="Q23" s="55" t="s">
        <v>116</v>
      </c>
      <c r="R23" s="55" t="s">
        <v>116</v>
      </c>
      <c r="S23" s="55" t="s">
        <v>116</v>
      </c>
      <c r="T23" s="55" t="s">
        <v>116</v>
      </c>
      <c r="U23" s="54"/>
      <c r="V23" s="144"/>
      <c r="W23" s="56" t="str">
        <f>'SP計算機'!W23</f>
        <v>ぬすむ(専)</v>
      </c>
      <c r="X23" s="56" t="str">
        <f>'SP計算機'!X23</f>
        <v>みやぶる</v>
      </c>
      <c r="Y23" s="56" t="str">
        <f>'SP計算機'!Y23</f>
        <v>おたからさがし(専)</v>
      </c>
      <c r="Z23" s="56" t="str">
        <f>'SP計算機'!Z23</f>
        <v>常時素早さ+30</v>
      </c>
      <c r="AA23" s="56" t="str">
        <f>'SP計算機'!AA23</f>
        <v>常時器用さ+20</v>
      </c>
      <c r="AB23" s="56" t="str">
        <f>'SP計算機'!AB23</f>
        <v>バナナトラップ(専)</v>
      </c>
      <c r="AC23" s="56" t="str">
        <f>'SP計算機'!AC23</f>
        <v>常時素早さ+30</v>
      </c>
      <c r="AD23" s="56" t="str">
        <f>'SP計算機'!AD23</f>
        <v>メガボンバー(専)</v>
      </c>
      <c r="AE23" s="56" t="str">
        <f>'SP計算機'!AE23</f>
        <v>常時素早さ+30</v>
      </c>
      <c r="AF23" s="56" t="str">
        <f>'SP計算機'!AF23</f>
        <v>しんだふり(専)</v>
      </c>
      <c r="AG23" s="56" t="str">
        <f>'SP計算機'!AG23</f>
        <v>すばやさ＋30（専）</v>
      </c>
      <c r="AH23" s="56" t="str">
        <f>'SP計算機'!AH23</f>
        <v>きようさ＋30（専）</v>
      </c>
      <c r="AI23" s="56" t="str">
        <f>'SP計算機'!AI23</f>
        <v>ギガボンバー</v>
      </c>
      <c r="AJ23" s="56" t="str">
        <f>'SP計算機'!AJ23</f>
        <v>盗む成功率アップ</v>
      </c>
      <c r="AK23" s="56" t="str">
        <f>'SP計算機'!AK23</f>
        <v>サプライズラッシュ</v>
      </c>
      <c r="AL23" s="56">
        <f>'SP計算機'!AL23</f>
        <v>0</v>
      </c>
      <c r="AM23" s="56">
        <f>'SP計算機'!AM23</f>
        <v>0</v>
      </c>
      <c r="AN23" s="64">
        <f>'SP計算機'!AN23</f>
        <v>0</v>
      </c>
      <c r="AO23" s="1"/>
    </row>
    <row r="24" spans="1:41" ht="15">
      <c r="A24" s="1"/>
      <c r="B24" s="48" t="s">
        <v>186</v>
      </c>
      <c r="C24" s="49" t="s">
        <v>187</v>
      </c>
      <c r="D24" s="145" t="s">
        <v>187</v>
      </c>
      <c r="E24" s="58" t="s">
        <v>116</v>
      </c>
      <c r="F24" s="58" t="s">
        <v>116</v>
      </c>
      <c r="G24" s="58" t="s">
        <v>116</v>
      </c>
      <c r="H24" s="58" t="s">
        <v>116</v>
      </c>
      <c r="I24" s="58" t="s">
        <v>116</v>
      </c>
      <c r="J24" s="70">
        <f>'SP計算機'!J24+'SP計算機'!J25</f>
        <v>0</v>
      </c>
      <c r="K24" s="58" t="s">
        <v>116</v>
      </c>
      <c r="L24" s="58" t="s">
        <v>116</v>
      </c>
      <c r="M24" s="58" t="s">
        <v>116</v>
      </c>
      <c r="N24" s="58" t="s">
        <v>116</v>
      </c>
      <c r="O24" s="51" t="s">
        <v>116</v>
      </c>
      <c r="P24" s="58" t="s">
        <v>116</v>
      </c>
      <c r="Q24" s="58" t="s">
        <v>116</v>
      </c>
      <c r="R24" s="58" t="s">
        <v>116</v>
      </c>
      <c r="S24" s="58" t="s">
        <v>116</v>
      </c>
      <c r="T24" s="58" t="s">
        <v>116</v>
      </c>
      <c r="U24" s="70">
        <f>'SP計算機'!U24+'SP計算機'!U25</f>
        <v>0</v>
      </c>
      <c r="V24" s="143">
        <f>SUM($E24:$U25)</f>
        <v>0</v>
      </c>
      <c r="W24" s="60">
        <v>4</v>
      </c>
      <c r="X24" s="60">
        <v>12</v>
      </c>
      <c r="Y24" s="60">
        <v>22</v>
      </c>
      <c r="Z24" s="60">
        <v>34</v>
      </c>
      <c r="AA24" s="60">
        <v>46</v>
      </c>
      <c r="AB24" s="60">
        <v>54</v>
      </c>
      <c r="AC24" s="60">
        <v>68</v>
      </c>
      <c r="AD24" s="60">
        <v>78</v>
      </c>
      <c r="AE24" s="60">
        <v>82</v>
      </c>
      <c r="AF24" s="60">
        <v>100</v>
      </c>
      <c r="AG24" s="52">
        <v>110</v>
      </c>
      <c r="AH24" s="52">
        <v>120</v>
      </c>
      <c r="AI24" s="52">
        <v>130</v>
      </c>
      <c r="AJ24" s="52">
        <v>140</v>
      </c>
      <c r="AK24" s="52">
        <v>150</v>
      </c>
      <c r="AL24" s="52">
        <v>160</v>
      </c>
      <c r="AM24" s="52">
        <v>170</v>
      </c>
      <c r="AN24" s="53">
        <v>180</v>
      </c>
      <c r="AO24" s="1"/>
    </row>
    <row r="25" spans="1:41" ht="24.75" customHeight="1" thickBot="1">
      <c r="A25" s="1"/>
      <c r="B25" s="48" t="s">
        <v>186</v>
      </c>
      <c r="C25" s="49" t="s">
        <v>187</v>
      </c>
      <c r="D25" s="147"/>
      <c r="E25" s="55" t="s">
        <v>116</v>
      </c>
      <c r="F25" s="55" t="s">
        <v>116</v>
      </c>
      <c r="G25" s="55" t="s">
        <v>116</v>
      </c>
      <c r="H25" s="55" t="s">
        <v>116</v>
      </c>
      <c r="I25" s="55" t="s">
        <v>116</v>
      </c>
      <c r="J25" s="54"/>
      <c r="K25" s="55" t="s">
        <v>116</v>
      </c>
      <c r="L25" s="55" t="s">
        <v>116</v>
      </c>
      <c r="M25" s="55" t="s">
        <v>116</v>
      </c>
      <c r="N25" s="55" t="s">
        <v>116</v>
      </c>
      <c r="O25" s="55" t="s">
        <v>116</v>
      </c>
      <c r="P25" s="55" t="s">
        <v>116</v>
      </c>
      <c r="Q25" s="55" t="s">
        <v>116</v>
      </c>
      <c r="R25" s="55" t="s">
        <v>116</v>
      </c>
      <c r="S25" s="55" t="s">
        <v>116</v>
      </c>
      <c r="T25" s="55" t="s">
        <v>116</v>
      </c>
      <c r="U25" s="54"/>
      <c r="V25" s="144"/>
      <c r="W25" s="56" t="str">
        <f>'SP計算機'!W25</f>
        <v>ボケ</v>
      </c>
      <c r="X25" s="56" t="str">
        <f>'SP計算機'!X25</f>
        <v>常時魅力+20</v>
      </c>
      <c r="Y25" s="56" t="str">
        <f>'SP計算機'!Y25</f>
        <v>ツッコミ</v>
      </c>
      <c r="Z25" s="56" t="str">
        <f>'SP計算機'!Z25</f>
        <v>常時素早さ+30</v>
      </c>
      <c r="AA25" s="56" t="str">
        <f>'SP計算機'!AA25</f>
        <v>タップダンス(専)</v>
      </c>
      <c r="AB25" s="56" t="str">
        <f>'SP計算機'!AB25</f>
        <v>常時攻撃魔力+10</v>
      </c>
      <c r="AC25" s="57" t="str">
        <f>'SP計算機'!AC25</f>
        <v>キラージャグリング(専)</v>
      </c>
      <c r="AD25" s="56" t="str">
        <f>'SP計算機'!AD25</f>
        <v>常時回復魔力+10</v>
      </c>
      <c r="AE25" s="56" t="str">
        <f>'SP計算機'!AE25</f>
        <v>常時器用さ+20</v>
      </c>
      <c r="AF25" s="56" t="str">
        <f>'SP計算機'!AF25</f>
        <v>ハッスルダンス(専)</v>
      </c>
      <c r="AG25" s="56" t="str">
        <f>'SP計算機'!AG25</f>
        <v>きようさ＋30（専）</v>
      </c>
      <c r="AH25" s="57" t="str">
        <f>'SP計算機'!AH25</f>
        <v>エンドオブシーン（専）</v>
      </c>
      <c r="AI25" s="57" t="str">
        <f>'SP計算機'!AI25</f>
        <v>ゴッドジャグリング</v>
      </c>
      <c r="AJ25" s="57" t="str">
        <f>'SP計算機'!AJ25</f>
        <v>たまにカウンター</v>
      </c>
      <c r="AK25" s="57" t="str">
        <f>'SP計算機'!AK25</f>
        <v>たたかいのビート </v>
      </c>
      <c r="AL25" s="57">
        <f>'SP計算機'!AL25</f>
        <v>0</v>
      </c>
      <c r="AM25" s="57">
        <f>'SP計算機'!AM25</f>
        <v>0</v>
      </c>
      <c r="AN25" s="66">
        <f>'SP計算機'!AN25</f>
        <v>0</v>
      </c>
      <c r="AO25" s="1"/>
    </row>
    <row r="26" spans="1:41" ht="15">
      <c r="A26" s="1"/>
      <c r="B26" s="48" t="s">
        <v>200</v>
      </c>
      <c r="C26" s="49" t="s">
        <v>201</v>
      </c>
      <c r="D26" s="145" t="s">
        <v>201</v>
      </c>
      <c r="E26" s="58" t="s">
        <v>116</v>
      </c>
      <c r="F26" s="58" t="s">
        <v>116</v>
      </c>
      <c r="G26" s="58" t="s">
        <v>116</v>
      </c>
      <c r="H26" s="58" t="s">
        <v>116</v>
      </c>
      <c r="I26" s="58" t="s">
        <v>116</v>
      </c>
      <c r="J26" s="58" t="s">
        <v>116</v>
      </c>
      <c r="K26" s="70">
        <f>'SP計算機'!K26+'SP計算機'!K27</f>
        <v>0</v>
      </c>
      <c r="L26" s="58" t="s">
        <v>116</v>
      </c>
      <c r="M26" s="58" t="s">
        <v>116</v>
      </c>
      <c r="N26" s="58" t="s">
        <v>116</v>
      </c>
      <c r="O26" s="51" t="s">
        <v>116</v>
      </c>
      <c r="P26" s="58" t="s">
        <v>116</v>
      </c>
      <c r="Q26" s="58" t="s">
        <v>116</v>
      </c>
      <c r="R26" s="58" t="s">
        <v>116</v>
      </c>
      <c r="S26" s="58" t="s">
        <v>116</v>
      </c>
      <c r="T26" s="58" t="s">
        <v>116</v>
      </c>
      <c r="U26" s="70">
        <f>'SP計算機'!U26+'SP計算機'!U27</f>
        <v>0</v>
      </c>
      <c r="V26" s="143">
        <f>SUM($E26:$U27)</f>
        <v>0</v>
      </c>
      <c r="W26" s="60">
        <v>4</v>
      </c>
      <c r="X26" s="60">
        <v>10</v>
      </c>
      <c r="Y26" s="60">
        <v>16</v>
      </c>
      <c r="Z26" s="60">
        <v>22</v>
      </c>
      <c r="AA26" s="60">
        <v>32</v>
      </c>
      <c r="AB26" s="60">
        <v>42</v>
      </c>
      <c r="AC26" s="60">
        <v>55</v>
      </c>
      <c r="AD26" s="60">
        <v>68</v>
      </c>
      <c r="AE26" s="60">
        <v>82</v>
      </c>
      <c r="AF26" s="60">
        <v>100</v>
      </c>
      <c r="AG26" s="52">
        <v>110</v>
      </c>
      <c r="AH26" s="52">
        <v>120</v>
      </c>
      <c r="AI26" s="52">
        <v>130</v>
      </c>
      <c r="AJ26" s="52">
        <v>140</v>
      </c>
      <c r="AK26" s="52">
        <v>150</v>
      </c>
      <c r="AL26" s="52">
        <v>160</v>
      </c>
      <c r="AM26" s="52">
        <v>170</v>
      </c>
      <c r="AN26" s="53">
        <v>180</v>
      </c>
      <c r="AO26" s="1"/>
    </row>
    <row r="27" spans="1:41" ht="24.75" customHeight="1" thickBot="1">
      <c r="A27" s="1"/>
      <c r="B27" s="48" t="s">
        <v>200</v>
      </c>
      <c r="C27" s="49" t="s">
        <v>201</v>
      </c>
      <c r="D27" s="147"/>
      <c r="E27" s="55" t="s">
        <v>116</v>
      </c>
      <c r="F27" s="55" t="s">
        <v>116</v>
      </c>
      <c r="G27" s="55" t="s">
        <v>116</v>
      </c>
      <c r="H27" s="55" t="s">
        <v>116</v>
      </c>
      <c r="I27" s="55" t="s">
        <v>116</v>
      </c>
      <c r="J27" s="55" t="s">
        <v>116</v>
      </c>
      <c r="K27" s="54"/>
      <c r="L27" s="55" t="s">
        <v>116</v>
      </c>
      <c r="M27" s="55" t="s">
        <v>116</v>
      </c>
      <c r="N27" s="55" t="s">
        <v>116</v>
      </c>
      <c r="O27" s="55" t="s">
        <v>116</v>
      </c>
      <c r="P27" s="55" t="s">
        <v>116</v>
      </c>
      <c r="Q27" s="55" t="s">
        <v>116</v>
      </c>
      <c r="R27" s="55" t="s">
        <v>116</v>
      </c>
      <c r="S27" s="55" t="s">
        <v>116</v>
      </c>
      <c r="T27" s="55" t="s">
        <v>116</v>
      </c>
      <c r="U27" s="54"/>
      <c r="V27" s="144"/>
      <c r="W27" s="56" t="str">
        <f>'SP計算機'!W27</f>
        <v>とうこん討ち(専)</v>
      </c>
      <c r="X27" s="56" t="str">
        <f>'SP計算機'!X27</f>
        <v>常時きようさ+20</v>
      </c>
      <c r="Y27" s="56" t="str">
        <f>'SP計算機'!Y27</f>
        <v>常時ちから+5 </v>
      </c>
      <c r="Z27" s="56" t="str">
        <f>'SP計算機'!Z27</f>
        <v>すてみ(専)</v>
      </c>
      <c r="AA27" s="56" t="str">
        <f>'SP計算機'!AA27</f>
        <v>常時すばやさ+30 </v>
      </c>
      <c r="AB27" s="56" t="str">
        <f>'SP計算機'!AB27</f>
        <v>もろば斬り(専)</v>
      </c>
      <c r="AC27" s="56" t="str">
        <f>'SP計算機'!AC27</f>
        <v>常時ちから+5 </v>
      </c>
      <c r="AD27" s="56" t="str">
        <f>'SP計算機'!AD27</f>
        <v>無心こうげき(専)</v>
      </c>
      <c r="AE27" s="56" t="str">
        <f>'SP計算機'!AE27</f>
        <v>常時ちから+5 </v>
      </c>
      <c r="AF27" s="56" t="str">
        <f>'SP計算機'!AF27</f>
        <v>天下無双(専)</v>
      </c>
      <c r="AG27" s="56" t="str">
        <f>'SP計算機'!AG27</f>
        <v>ちから＋10（専）</v>
      </c>
      <c r="AH27" s="56" t="str">
        <f>'SP計算機'!AH27</f>
        <v>きようさ＋30（専）</v>
      </c>
      <c r="AI27" s="56" t="str">
        <f>'SP計算機'!AI27</f>
        <v>テンションバーン</v>
      </c>
      <c r="AJ27" s="56" t="str">
        <f>'SP計算機'!AJ27</f>
        <v>テンション消費減</v>
      </c>
      <c r="AK27" s="56" t="str">
        <f>'SP計算機'!AK27</f>
        <v>ミラクルブースト</v>
      </c>
      <c r="AL27" s="57">
        <f>'SP計算機'!AL27</f>
        <v>0</v>
      </c>
      <c r="AM27" s="57">
        <f>'SP計算機'!AM27</f>
        <v>0</v>
      </c>
      <c r="AN27" s="66">
        <f>'SP計算機'!AN27</f>
        <v>0</v>
      </c>
      <c r="AO27" s="1"/>
    </row>
    <row r="28" spans="1:41" ht="15">
      <c r="A28" s="1"/>
      <c r="B28" s="48" t="s">
        <v>213</v>
      </c>
      <c r="C28" s="49" t="s">
        <v>214</v>
      </c>
      <c r="D28" s="145" t="s">
        <v>214</v>
      </c>
      <c r="E28" s="58" t="s">
        <v>116</v>
      </c>
      <c r="F28" s="58" t="s">
        <v>116</v>
      </c>
      <c r="G28" s="58" t="s">
        <v>116</v>
      </c>
      <c r="H28" s="58" t="s">
        <v>116</v>
      </c>
      <c r="I28" s="58" t="s">
        <v>116</v>
      </c>
      <c r="J28" s="58" t="s">
        <v>116</v>
      </c>
      <c r="K28" s="58" t="s">
        <v>116</v>
      </c>
      <c r="L28" s="70">
        <f>'SP計算機'!L28+'SP計算機'!L29</f>
        <v>0</v>
      </c>
      <c r="M28" s="58" t="s">
        <v>116</v>
      </c>
      <c r="N28" s="58" t="s">
        <v>116</v>
      </c>
      <c r="O28" s="51" t="s">
        <v>116</v>
      </c>
      <c r="P28" s="58" t="s">
        <v>116</v>
      </c>
      <c r="Q28" s="58" t="s">
        <v>116</v>
      </c>
      <c r="R28" s="58" t="s">
        <v>116</v>
      </c>
      <c r="S28" s="58" t="s">
        <v>116</v>
      </c>
      <c r="T28" s="58" t="s">
        <v>116</v>
      </c>
      <c r="U28" s="70">
        <f>'SP計算機'!U28+'SP計算機'!U29</f>
        <v>0</v>
      </c>
      <c r="V28" s="143">
        <f>SUM($E28:$U29)</f>
        <v>0</v>
      </c>
      <c r="W28" s="60">
        <v>2</v>
      </c>
      <c r="X28" s="60">
        <v>12</v>
      </c>
      <c r="Y28" s="60">
        <v>22</v>
      </c>
      <c r="Z28" s="60">
        <v>34</v>
      </c>
      <c r="AA28" s="60">
        <v>46</v>
      </c>
      <c r="AB28" s="60">
        <v>54</v>
      </c>
      <c r="AC28" s="60">
        <v>68</v>
      </c>
      <c r="AD28" s="60">
        <v>78</v>
      </c>
      <c r="AE28" s="60">
        <v>82</v>
      </c>
      <c r="AF28" s="60">
        <v>100</v>
      </c>
      <c r="AG28" s="52">
        <v>110</v>
      </c>
      <c r="AH28" s="52">
        <v>120</v>
      </c>
      <c r="AI28" s="52">
        <v>130</v>
      </c>
      <c r="AJ28" s="52">
        <v>140</v>
      </c>
      <c r="AK28" s="52">
        <v>150</v>
      </c>
      <c r="AL28" s="52">
        <v>160</v>
      </c>
      <c r="AM28" s="52">
        <v>170</v>
      </c>
      <c r="AN28" s="53">
        <v>180</v>
      </c>
      <c r="AO28" s="1"/>
    </row>
    <row r="29" spans="1:41" ht="23.25" thickBot="1">
      <c r="A29" s="1"/>
      <c r="B29" s="48" t="s">
        <v>213</v>
      </c>
      <c r="C29" s="49" t="s">
        <v>214</v>
      </c>
      <c r="D29" s="147"/>
      <c r="E29" s="55" t="s">
        <v>116</v>
      </c>
      <c r="F29" s="55" t="s">
        <v>116</v>
      </c>
      <c r="G29" s="55" t="s">
        <v>116</v>
      </c>
      <c r="H29" s="55" t="s">
        <v>116</v>
      </c>
      <c r="I29" s="55" t="s">
        <v>116</v>
      </c>
      <c r="J29" s="55" t="s">
        <v>116</v>
      </c>
      <c r="K29" s="55" t="s">
        <v>116</v>
      </c>
      <c r="L29" s="54"/>
      <c r="M29" s="55" t="s">
        <v>116</v>
      </c>
      <c r="N29" s="55" t="s">
        <v>116</v>
      </c>
      <c r="O29" s="55" t="s">
        <v>116</v>
      </c>
      <c r="P29" s="55" t="s">
        <v>116</v>
      </c>
      <c r="Q29" s="55" t="s">
        <v>116</v>
      </c>
      <c r="R29" s="55" t="s">
        <v>116</v>
      </c>
      <c r="S29" s="55" t="s">
        <v>116</v>
      </c>
      <c r="T29" s="55" t="s">
        <v>116</v>
      </c>
      <c r="U29" s="54"/>
      <c r="V29" s="144"/>
      <c r="W29" s="56" t="str">
        <f>'SP計算機'!W29</f>
        <v>やいばのぼうぎょ</v>
      </c>
      <c r="X29" s="56" t="str">
        <f>'SP計算機'!X29</f>
        <v>常時みのまもり+10</v>
      </c>
      <c r="Y29" s="56" t="str">
        <f>'SP計算機'!Y29</f>
        <v>HPパサー </v>
      </c>
      <c r="Z29" s="56" t="str">
        <f>'SP計算機'!Z29</f>
        <v>常時回復魔力+10</v>
      </c>
      <c r="AA29" s="56" t="str">
        <f>'SP計算機'!AA29</f>
        <v>におうだち(専)</v>
      </c>
      <c r="AB29" s="56" t="str">
        <f>'SP計算機'!AB29</f>
        <v>常時みのまもり+10</v>
      </c>
      <c r="AC29" s="57" t="str">
        <f>'SP計算機'!AC29</f>
        <v>ヘヴィチャージ(専)</v>
      </c>
      <c r="AD29" s="56" t="str">
        <f>'SP計算機'!AD29</f>
        <v>常時みのまもり+20</v>
      </c>
      <c r="AE29" s="56" t="str">
        <f>'SP計算機'!AE29</f>
        <v>常時さいだいHP+30</v>
      </c>
      <c r="AF29" s="56" t="str">
        <f>'SP計算機'!AF29</f>
        <v>大ぼうぎょ(専)</v>
      </c>
      <c r="AG29" s="57" t="str">
        <f>'SP計算機'!AG29</f>
        <v>におうだちの心得（専）</v>
      </c>
      <c r="AH29" s="56" t="str">
        <f>'SP計算機'!AH29</f>
        <v>最大HP +20（専）</v>
      </c>
      <c r="AI29" s="56" t="str">
        <f>'SP計算機'!AI29</f>
        <v>グランドネビュラ</v>
      </c>
      <c r="AJ29" s="57" t="str">
        <f>'SP計算機'!AJ29</f>
        <v>ガード時しびれさせる</v>
      </c>
      <c r="AK29" s="57" t="str">
        <f>'SP計算機'!AK29</f>
        <v>聖騎士の堅陣</v>
      </c>
      <c r="AL29" s="57">
        <f>'SP計算機'!AL29</f>
        <v>0</v>
      </c>
      <c r="AM29" s="57">
        <f>'SP計算機'!AM29</f>
        <v>0</v>
      </c>
      <c r="AN29" s="66">
        <f>'SP計算機'!AN29</f>
        <v>0</v>
      </c>
      <c r="AO29" s="1"/>
    </row>
    <row r="30" spans="1:41" ht="15">
      <c r="A30" s="1"/>
      <c r="B30" s="48" t="s">
        <v>228</v>
      </c>
      <c r="C30" s="49" t="s">
        <v>229</v>
      </c>
      <c r="D30" s="145" t="s">
        <v>229</v>
      </c>
      <c r="E30" s="58" t="s">
        <v>116</v>
      </c>
      <c r="F30" s="58" t="s">
        <v>116</v>
      </c>
      <c r="G30" s="58" t="s">
        <v>116</v>
      </c>
      <c r="H30" s="58" t="s">
        <v>116</v>
      </c>
      <c r="I30" s="58" t="s">
        <v>116</v>
      </c>
      <c r="J30" s="58" t="s">
        <v>116</v>
      </c>
      <c r="K30" s="58" t="s">
        <v>116</v>
      </c>
      <c r="L30" s="58" t="s">
        <v>116</v>
      </c>
      <c r="M30" s="70">
        <f>'SP計算機'!M30+'SP計算機'!M31</f>
        <v>0</v>
      </c>
      <c r="N30" s="58" t="s">
        <v>116</v>
      </c>
      <c r="O30" s="51" t="s">
        <v>116</v>
      </c>
      <c r="P30" s="58" t="s">
        <v>116</v>
      </c>
      <c r="Q30" s="58" t="s">
        <v>116</v>
      </c>
      <c r="R30" s="58" t="s">
        <v>116</v>
      </c>
      <c r="S30" s="58" t="s">
        <v>116</v>
      </c>
      <c r="T30" s="58" t="s">
        <v>116</v>
      </c>
      <c r="U30" s="70">
        <f>'SP計算機'!U30+'SP計算機'!U31</f>
        <v>0</v>
      </c>
      <c r="V30" s="143">
        <f>SUM($E30:$U31)</f>
        <v>0</v>
      </c>
      <c r="W30" s="60">
        <v>4</v>
      </c>
      <c r="X30" s="60">
        <v>10</v>
      </c>
      <c r="Y30" s="60">
        <v>16</v>
      </c>
      <c r="Z30" s="60">
        <v>22</v>
      </c>
      <c r="AA30" s="60">
        <v>32</v>
      </c>
      <c r="AB30" s="60">
        <v>42</v>
      </c>
      <c r="AC30" s="60">
        <v>55</v>
      </c>
      <c r="AD30" s="60">
        <v>68</v>
      </c>
      <c r="AE30" s="60">
        <v>82</v>
      </c>
      <c r="AF30" s="60">
        <v>100</v>
      </c>
      <c r="AG30" s="52">
        <v>110</v>
      </c>
      <c r="AH30" s="52">
        <v>120</v>
      </c>
      <c r="AI30" s="52">
        <v>130</v>
      </c>
      <c r="AJ30" s="52">
        <v>140</v>
      </c>
      <c r="AK30" s="52">
        <v>150</v>
      </c>
      <c r="AL30" s="52">
        <v>160</v>
      </c>
      <c r="AM30" s="52">
        <v>170</v>
      </c>
      <c r="AN30" s="53">
        <v>180</v>
      </c>
      <c r="AO30" s="1"/>
    </row>
    <row r="31" spans="1:41" ht="24" customHeight="1" thickBot="1">
      <c r="A31" s="1"/>
      <c r="B31" s="48" t="s">
        <v>228</v>
      </c>
      <c r="C31" s="49" t="s">
        <v>229</v>
      </c>
      <c r="D31" s="147"/>
      <c r="E31" s="55" t="s">
        <v>116</v>
      </c>
      <c r="F31" s="55" t="s">
        <v>116</v>
      </c>
      <c r="G31" s="55" t="s">
        <v>116</v>
      </c>
      <c r="H31" s="55" t="s">
        <v>116</v>
      </c>
      <c r="I31" s="55" t="s">
        <v>116</v>
      </c>
      <c r="J31" s="55" t="s">
        <v>116</v>
      </c>
      <c r="K31" s="55" t="s">
        <v>116</v>
      </c>
      <c r="L31" s="55" t="s">
        <v>116</v>
      </c>
      <c r="M31" s="54"/>
      <c r="N31" s="55" t="s">
        <v>116</v>
      </c>
      <c r="O31" s="55" t="s">
        <v>116</v>
      </c>
      <c r="P31" s="55" t="s">
        <v>116</v>
      </c>
      <c r="Q31" s="55" t="s">
        <v>116</v>
      </c>
      <c r="R31" s="55" t="s">
        <v>116</v>
      </c>
      <c r="S31" s="55" t="s">
        <v>116</v>
      </c>
      <c r="T31" s="55" t="s">
        <v>116</v>
      </c>
      <c r="U31" s="54"/>
      <c r="V31" s="144"/>
      <c r="W31" s="63" t="str">
        <f>'SP計算機'!W31</f>
        <v>ファイアフォース(専)</v>
      </c>
      <c r="X31" s="56" t="str">
        <f>'SP計算機'!X31</f>
        <v>常時ちから+10</v>
      </c>
      <c r="Y31" s="57" t="str">
        <f>'SP計算機'!Y31</f>
        <v>アイスフォース(専)</v>
      </c>
      <c r="Z31" s="56" t="str">
        <f>'SP計算機'!Z31</f>
        <v>常時最大MP+10</v>
      </c>
      <c r="AA31" s="63" t="str">
        <f>'SP計算機'!AA31</f>
        <v>ストームフォース(専)</v>
      </c>
      <c r="AB31" s="56" t="str">
        <f>'SP計算機'!AB31</f>
        <v>常時みのまもり+5</v>
      </c>
      <c r="AC31" s="63" t="str">
        <f>'SP計算機'!AC31</f>
        <v>ダークフォース(専)</v>
      </c>
      <c r="AD31" s="56" t="str">
        <f>'SP計算機'!AD31</f>
        <v>ＭＰパサー(専)</v>
      </c>
      <c r="AE31" s="56" t="str">
        <f>'SP計算機'!AE31</f>
        <v>常時最大HP+20</v>
      </c>
      <c r="AF31" s="57" t="str">
        <f>'SP計算機'!AF31</f>
        <v>ライトフォース(専)</v>
      </c>
      <c r="AG31" s="56" t="str">
        <f>'SP計算機'!AG31</f>
        <v>フォース範囲化（専）</v>
      </c>
      <c r="AH31" s="56" t="str">
        <f>'SP計算機'!AH31</f>
        <v>最大MP +30（専）</v>
      </c>
      <c r="AI31" s="56" t="str">
        <f>'SP計算機'!AI31</f>
        <v>フォースブレイク</v>
      </c>
      <c r="AJ31" s="57" t="str">
        <f>'SP計算機'!AJ31</f>
        <v>攻撃時たまにMP回復</v>
      </c>
      <c r="AK31" s="57" t="str">
        <f>'SP計算機'!AK31</f>
        <v>マダンテ</v>
      </c>
      <c r="AL31" s="57">
        <f>'SP計算機'!AL31</f>
        <v>0</v>
      </c>
      <c r="AM31" s="57">
        <f>'SP計算機'!AM31</f>
        <v>0</v>
      </c>
      <c r="AN31" s="66">
        <f>'SP計算機'!AN31</f>
        <v>0</v>
      </c>
      <c r="AO31" s="1"/>
    </row>
    <row r="32" spans="1:41" ht="15">
      <c r="A32" s="1"/>
      <c r="B32" s="48" t="s">
        <v>243</v>
      </c>
      <c r="C32" s="49" t="s">
        <v>244</v>
      </c>
      <c r="D32" s="145" t="s">
        <v>244</v>
      </c>
      <c r="E32" s="58" t="s">
        <v>116</v>
      </c>
      <c r="F32" s="58" t="s">
        <v>116</v>
      </c>
      <c r="G32" s="58" t="s">
        <v>116</v>
      </c>
      <c r="H32" s="58" t="s">
        <v>116</v>
      </c>
      <c r="I32" s="58" t="s">
        <v>116</v>
      </c>
      <c r="J32" s="58" t="s">
        <v>116</v>
      </c>
      <c r="K32" s="58" t="s">
        <v>116</v>
      </c>
      <c r="L32" s="58" t="s">
        <v>116</v>
      </c>
      <c r="M32" s="58" t="s">
        <v>116</v>
      </c>
      <c r="N32" s="70">
        <f>'SP計算機'!N32+'SP計算機'!N33</f>
        <v>0</v>
      </c>
      <c r="O32" s="51" t="s">
        <v>116</v>
      </c>
      <c r="P32" s="58" t="s">
        <v>116</v>
      </c>
      <c r="Q32" s="58" t="s">
        <v>116</v>
      </c>
      <c r="R32" s="58" t="s">
        <v>116</v>
      </c>
      <c r="S32" s="58" t="s">
        <v>116</v>
      </c>
      <c r="T32" s="58" t="s">
        <v>116</v>
      </c>
      <c r="U32" s="70">
        <f>'SP計算機'!U32+'SP計算機'!U33</f>
        <v>0</v>
      </c>
      <c r="V32" s="143">
        <f>SUM($E32:$U33)</f>
        <v>0</v>
      </c>
      <c r="W32" s="60">
        <v>2</v>
      </c>
      <c r="X32" s="60">
        <v>12</v>
      </c>
      <c r="Y32" s="60">
        <v>22</v>
      </c>
      <c r="Z32" s="60">
        <v>34</v>
      </c>
      <c r="AA32" s="60">
        <v>46</v>
      </c>
      <c r="AB32" s="60">
        <v>54</v>
      </c>
      <c r="AC32" s="60">
        <v>68</v>
      </c>
      <c r="AD32" s="60">
        <v>78</v>
      </c>
      <c r="AE32" s="60">
        <v>82</v>
      </c>
      <c r="AF32" s="60">
        <v>100</v>
      </c>
      <c r="AG32" s="52">
        <v>110</v>
      </c>
      <c r="AH32" s="52">
        <v>120</v>
      </c>
      <c r="AI32" s="52">
        <v>130</v>
      </c>
      <c r="AJ32" s="52">
        <v>140</v>
      </c>
      <c r="AK32" s="52">
        <v>150</v>
      </c>
      <c r="AL32" s="52">
        <v>160</v>
      </c>
      <c r="AM32" s="52">
        <v>170</v>
      </c>
      <c r="AN32" s="53">
        <v>180</v>
      </c>
      <c r="AO32" s="1"/>
    </row>
    <row r="33" spans="1:41" ht="24.75" customHeight="1" thickBot="1">
      <c r="A33" s="1"/>
      <c r="B33" s="48" t="s">
        <v>243</v>
      </c>
      <c r="C33" s="49" t="s">
        <v>244</v>
      </c>
      <c r="D33" s="147"/>
      <c r="E33" s="55" t="s">
        <v>116</v>
      </c>
      <c r="F33" s="55" t="s">
        <v>116</v>
      </c>
      <c r="G33" s="55" t="s">
        <v>116</v>
      </c>
      <c r="H33" s="55" t="s">
        <v>116</v>
      </c>
      <c r="I33" s="55" t="s">
        <v>116</v>
      </c>
      <c r="J33" s="55" t="s">
        <v>116</v>
      </c>
      <c r="K33" s="55" t="s">
        <v>116</v>
      </c>
      <c r="L33" s="55" t="s">
        <v>116</v>
      </c>
      <c r="M33" s="55" t="s">
        <v>116</v>
      </c>
      <c r="N33" s="54"/>
      <c r="O33" s="55" t="s">
        <v>116</v>
      </c>
      <c r="P33" s="55" t="s">
        <v>116</v>
      </c>
      <c r="Q33" s="55" t="s">
        <v>116</v>
      </c>
      <c r="R33" s="55" t="s">
        <v>116</v>
      </c>
      <c r="S33" s="55" t="s">
        <v>116</v>
      </c>
      <c r="T33" s="55" t="s">
        <v>116</v>
      </c>
      <c r="U33" s="54"/>
      <c r="V33" s="144"/>
      <c r="W33" s="56" t="str">
        <f>'SP計算機'!W33</f>
        <v>みのがす</v>
      </c>
      <c r="X33" s="56" t="str">
        <f>'SP計算機'!X33</f>
        <v>常時きようさ+20</v>
      </c>
      <c r="Y33" s="56" t="str">
        <f>'SP計算機'!Y33</f>
        <v>てなづける(専)</v>
      </c>
      <c r="Z33" s="56" t="str">
        <f>'SP計算機'!Z33</f>
        <v>常時魅力+20</v>
      </c>
      <c r="AA33" s="56" t="str">
        <f>'SP計算機'!AA33</f>
        <v>メタルトラップ(専)</v>
      </c>
      <c r="AB33" s="56" t="str">
        <f>'SP計算機'!AB33</f>
        <v>常時きようさ+20</v>
      </c>
      <c r="AC33" s="56" t="str">
        <f>'SP計算機'!AC33</f>
        <v>まもりのきり(専)</v>
      </c>
      <c r="AD33" s="56" t="str">
        <f>'SP計算機'!AD33</f>
        <v>常時回復魔力+20</v>
      </c>
      <c r="AE33" s="56" t="str">
        <f>'SP計算機'!AE33</f>
        <v>常時きようさ+20</v>
      </c>
      <c r="AF33" s="56" t="str">
        <f>'SP計算機'!AF33</f>
        <v>オオカミアタック(専)</v>
      </c>
      <c r="AG33" s="57" t="str">
        <f>'SP計算機'!AG33</f>
        <v>先制攻撃率アップ（専）</v>
      </c>
      <c r="AH33" s="56" t="str">
        <f>'SP計算機'!AH33</f>
        <v>きようさ＋30（専）</v>
      </c>
      <c r="AI33" s="56" t="str">
        <f>'SP計算機'!AI33</f>
        <v>あんこくのきり</v>
      </c>
      <c r="AJ33" s="56" t="str">
        <f>'SP計算機'!AJ33</f>
        <v>ジバルンバ</v>
      </c>
      <c r="AK33" s="56" t="str">
        <f>'SP計算機'!AK33</f>
        <v>フェンリルアタック</v>
      </c>
      <c r="AL33" s="57">
        <f>'SP計算機'!AL33</f>
        <v>0</v>
      </c>
      <c r="AM33" s="57">
        <f>'SP計算機'!AM33</f>
        <v>0</v>
      </c>
      <c r="AN33" s="66">
        <f>'SP計算機'!AN33</f>
        <v>0</v>
      </c>
      <c r="AO33" s="1"/>
    </row>
    <row r="34" spans="1:41" ht="15">
      <c r="A34" s="1"/>
      <c r="B34" s="48" t="s">
        <v>88</v>
      </c>
      <c r="C34" s="49" t="s">
        <v>255</v>
      </c>
      <c r="D34" s="145" t="s">
        <v>255</v>
      </c>
      <c r="E34" s="58" t="s">
        <v>116</v>
      </c>
      <c r="F34" s="58" t="s">
        <v>116</v>
      </c>
      <c r="G34" s="58" t="s">
        <v>116</v>
      </c>
      <c r="H34" s="58" t="s">
        <v>116</v>
      </c>
      <c r="I34" s="58" t="s">
        <v>116</v>
      </c>
      <c r="J34" s="58" t="s">
        <v>116</v>
      </c>
      <c r="K34" s="58" t="s">
        <v>116</v>
      </c>
      <c r="L34" s="58" t="s">
        <v>116</v>
      </c>
      <c r="M34" s="58" t="s">
        <v>116</v>
      </c>
      <c r="N34" s="58" t="s">
        <v>116</v>
      </c>
      <c r="O34" s="70">
        <f>'SP計算機'!O34+'SP計算機'!O35</f>
        <v>0</v>
      </c>
      <c r="P34" s="58" t="s">
        <v>116</v>
      </c>
      <c r="Q34" s="58" t="s">
        <v>116</v>
      </c>
      <c r="R34" s="58" t="s">
        <v>116</v>
      </c>
      <c r="S34" s="58" t="s">
        <v>116</v>
      </c>
      <c r="T34" s="58" t="s">
        <v>116</v>
      </c>
      <c r="U34" s="70">
        <f>'SP計算機'!U34+'SP計算機'!U35</f>
        <v>0</v>
      </c>
      <c r="V34" s="143">
        <f>SUM($E34:$U35)</f>
        <v>0</v>
      </c>
      <c r="W34" s="60">
        <v>4</v>
      </c>
      <c r="X34" s="60">
        <v>10</v>
      </c>
      <c r="Y34" s="60">
        <v>16</v>
      </c>
      <c r="Z34" s="60">
        <v>22</v>
      </c>
      <c r="AA34" s="60">
        <v>32</v>
      </c>
      <c r="AB34" s="60">
        <v>42</v>
      </c>
      <c r="AC34" s="60">
        <v>55</v>
      </c>
      <c r="AD34" s="60">
        <v>68</v>
      </c>
      <c r="AE34" s="60">
        <v>82</v>
      </c>
      <c r="AF34" s="60">
        <v>100</v>
      </c>
      <c r="AG34" s="52">
        <v>110</v>
      </c>
      <c r="AH34" s="52">
        <v>120</v>
      </c>
      <c r="AI34" s="52">
        <v>130</v>
      </c>
      <c r="AJ34" s="52">
        <v>140</v>
      </c>
      <c r="AK34" s="52">
        <v>150</v>
      </c>
      <c r="AL34" s="52">
        <v>160</v>
      </c>
      <c r="AM34" s="52">
        <v>170</v>
      </c>
      <c r="AN34" s="53">
        <v>180</v>
      </c>
      <c r="AO34" s="1"/>
    </row>
    <row r="35" spans="1:41" ht="24.75" customHeight="1" thickBot="1">
      <c r="A35" s="1"/>
      <c r="B35" s="48" t="s">
        <v>88</v>
      </c>
      <c r="C35" s="49" t="s">
        <v>255</v>
      </c>
      <c r="D35" s="147"/>
      <c r="E35" s="55" t="s">
        <v>116</v>
      </c>
      <c r="F35" s="55" t="s">
        <v>116</v>
      </c>
      <c r="G35" s="55" t="s">
        <v>116</v>
      </c>
      <c r="H35" s="55" t="s">
        <v>116</v>
      </c>
      <c r="I35" s="55" t="s">
        <v>116</v>
      </c>
      <c r="J35" s="55" t="s">
        <v>116</v>
      </c>
      <c r="K35" s="55" t="s">
        <v>116</v>
      </c>
      <c r="L35" s="55" t="s">
        <v>116</v>
      </c>
      <c r="M35" s="55" t="s">
        <v>116</v>
      </c>
      <c r="N35" s="55" t="s">
        <v>116</v>
      </c>
      <c r="O35" s="54"/>
      <c r="P35" s="55" t="s">
        <v>116</v>
      </c>
      <c r="Q35" s="55" t="s">
        <v>116</v>
      </c>
      <c r="R35" s="55" t="s">
        <v>116</v>
      </c>
      <c r="S35" s="55" t="s">
        <v>116</v>
      </c>
      <c r="T35" s="55" t="s">
        <v>116</v>
      </c>
      <c r="U35" s="54"/>
      <c r="V35" s="144"/>
      <c r="W35" s="56" t="str">
        <f>'SP計算機'!W35</f>
        <v>いやしの雨(専)</v>
      </c>
      <c r="X35" s="56" t="str">
        <f>'SP計算機'!X35</f>
        <v>常時回復魔力+10 </v>
      </c>
      <c r="Y35" s="56" t="str">
        <f>'SP計算機'!Y35</f>
        <v>常時攻撃魔力+10 </v>
      </c>
      <c r="Z35" s="56" t="str">
        <f>'SP計算機'!Z35</f>
        <v>魔導の書(専)</v>
      </c>
      <c r="AA35" s="56" t="str">
        <f>'SP計算機'!AA35</f>
        <v>常時最大MP+10 </v>
      </c>
      <c r="AB35" s="56" t="str">
        <f>'SP計算機'!AB35</f>
        <v>常時回復魔力+10</v>
      </c>
      <c r="AC35" s="56" t="str">
        <f>'SP計算機'!AC35</f>
        <v>しんぴのさとり(専)</v>
      </c>
      <c r="AD35" s="56" t="str">
        <f>'SP計算機'!AD35</f>
        <v>常時攻撃魔力+10 </v>
      </c>
      <c r="AE35" s="56" t="str">
        <f>'SP計算機'!AE35</f>
        <v>常時最大MP+20 </v>
      </c>
      <c r="AF35" s="56" t="str">
        <f>'SP計算機'!AF35</f>
        <v>零の洗礼(専)</v>
      </c>
      <c r="AG35" s="56" t="str">
        <f>'SP計算機'!AG35</f>
        <v>回復魔力+30（専）</v>
      </c>
      <c r="AH35" s="56" t="str">
        <f>'SP計算機'!AH35</f>
        <v>攻撃魔力+30（専）</v>
      </c>
      <c r="AI35" s="56" t="str">
        <f>'SP計算機'!AI35</f>
        <v>イオグランデ</v>
      </c>
      <c r="AJ35" s="56" t="str">
        <f>'SP計算機'!AJ35</f>
        <v>むげんのさとり</v>
      </c>
      <c r="AK35" s="56" t="str">
        <f>'SP計算機'!AK35</f>
        <v>ドルマドン </v>
      </c>
      <c r="AL35" s="57">
        <f>'SP計算機'!AL35</f>
        <v>0</v>
      </c>
      <c r="AM35" s="57">
        <f>'SP計算機'!AM35</f>
        <v>0</v>
      </c>
      <c r="AN35" s="66">
        <f>'SP計算機'!AN35</f>
        <v>0</v>
      </c>
      <c r="AO35" s="1"/>
    </row>
    <row r="36" spans="1:41" ht="15">
      <c r="A36" s="1"/>
      <c r="B36" s="48" t="s">
        <v>269</v>
      </c>
      <c r="C36" s="49" t="s">
        <v>270</v>
      </c>
      <c r="D36" s="145" t="s">
        <v>271</v>
      </c>
      <c r="E36" s="58" t="s">
        <v>116</v>
      </c>
      <c r="F36" s="58" t="s">
        <v>116</v>
      </c>
      <c r="G36" s="58" t="s">
        <v>116</v>
      </c>
      <c r="H36" s="58" t="s">
        <v>116</v>
      </c>
      <c r="I36" s="58" t="s">
        <v>116</v>
      </c>
      <c r="J36" s="58" t="s">
        <v>116</v>
      </c>
      <c r="K36" s="58" t="s">
        <v>116</v>
      </c>
      <c r="L36" s="58" t="s">
        <v>116</v>
      </c>
      <c r="M36" s="58" t="s">
        <v>116</v>
      </c>
      <c r="N36" s="58" t="s">
        <v>116</v>
      </c>
      <c r="O36" s="58" t="s">
        <v>116</v>
      </c>
      <c r="P36" s="70">
        <f>'SP計算機'!P36+'SP計算機'!P37</f>
        <v>0</v>
      </c>
      <c r="Q36" s="58" t="s">
        <v>116</v>
      </c>
      <c r="R36" s="58" t="s">
        <v>116</v>
      </c>
      <c r="S36" s="58" t="s">
        <v>116</v>
      </c>
      <c r="T36" s="58" t="s">
        <v>116</v>
      </c>
      <c r="U36" s="70">
        <f>'SP計算機'!U36+'SP計算機'!U37</f>
        <v>0</v>
      </c>
      <c r="V36" s="143">
        <f>SUM($E36:$U37)</f>
        <v>0</v>
      </c>
      <c r="W36" s="60">
        <v>4</v>
      </c>
      <c r="X36" s="60">
        <v>10</v>
      </c>
      <c r="Y36" s="60">
        <v>16</v>
      </c>
      <c r="Z36" s="60">
        <v>22</v>
      </c>
      <c r="AA36" s="60">
        <v>32</v>
      </c>
      <c r="AB36" s="60">
        <v>42</v>
      </c>
      <c r="AC36" s="60">
        <v>55</v>
      </c>
      <c r="AD36" s="60">
        <v>68</v>
      </c>
      <c r="AE36" s="60">
        <v>82</v>
      </c>
      <c r="AF36" s="60">
        <v>100</v>
      </c>
      <c r="AG36" s="52">
        <v>110</v>
      </c>
      <c r="AH36" s="52">
        <v>120</v>
      </c>
      <c r="AI36" s="52">
        <v>130</v>
      </c>
      <c r="AJ36" s="52">
        <v>140</v>
      </c>
      <c r="AK36" s="52">
        <v>150</v>
      </c>
      <c r="AL36" s="52">
        <v>160</v>
      </c>
      <c r="AM36" s="52">
        <v>170</v>
      </c>
      <c r="AN36" s="53">
        <v>180</v>
      </c>
      <c r="AO36" s="1"/>
    </row>
    <row r="37" spans="1:41" ht="24" customHeight="1" thickBot="1">
      <c r="A37" s="1"/>
      <c r="B37" s="48" t="s">
        <v>269</v>
      </c>
      <c r="C37" s="49" t="s">
        <v>270</v>
      </c>
      <c r="D37" s="147"/>
      <c r="E37" s="55" t="s">
        <v>116</v>
      </c>
      <c r="F37" s="55" t="s">
        <v>116</v>
      </c>
      <c r="G37" s="55" t="s">
        <v>116</v>
      </c>
      <c r="H37" s="55" t="s">
        <v>116</v>
      </c>
      <c r="I37" s="55" t="s">
        <v>116</v>
      </c>
      <c r="J37" s="55" t="s">
        <v>116</v>
      </c>
      <c r="K37" s="55" t="s">
        <v>116</v>
      </c>
      <c r="L37" s="55" t="s">
        <v>116</v>
      </c>
      <c r="M37" s="55" t="s">
        <v>116</v>
      </c>
      <c r="N37" s="55" t="s">
        <v>116</v>
      </c>
      <c r="O37" s="55" t="s">
        <v>116</v>
      </c>
      <c r="P37" s="54"/>
      <c r="Q37" s="55" t="s">
        <v>116</v>
      </c>
      <c r="R37" s="55" t="s">
        <v>116</v>
      </c>
      <c r="S37" s="55" t="s">
        <v>116</v>
      </c>
      <c r="T37" s="55" t="s">
        <v>116</v>
      </c>
      <c r="U37" s="54"/>
      <c r="V37" s="144"/>
      <c r="W37" s="56" t="str">
        <f>'SP計算機'!W37</f>
        <v>サインぜめ(専)</v>
      </c>
      <c r="X37" s="56" t="str">
        <f>'SP計算機'!X37</f>
        <v>常時みりょく+20</v>
      </c>
      <c r="Y37" s="56" t="str">
        <f>'SP計算機'!Y37</f>
        <v>スキャンダル(専)</v>
      </c>
      <c r="Z37" s="56" t="str">
        <f>'SP計算機'!Z37</f>
        <v>常時すばやさ+30</v>
      </c>
      <c r="AA37" s="56" t="str">
        <f>'SP計算機'!AA37</f>
        <v>メイクアップ(専)</v>
      </c>
      <c r="AB37" s="56" t="str">
        <f>'SP計算機'!AB37</f>
        <v>常時攻撃魔力+10</v>
      </c>
      <c r="AC37" s="63" t="str">
        <f>'SP計算機'!AC37</f>
        <v>ボディーガード呼び(専)</v>
      </c>
      <c r="AD37" s="56" t="str">
        <f>'SP計算機'!AD37</f>
        <v>常時魅力+60</v>
      </c>
      <c r="AE37" s="56" t="str">
        <f>'SP計算機'!AE37</f>
        <v>ベストスマイル(専)</v>
      </c>
      <c r="AF37" s="63" t="str">
        <f>'SP計算機'!AF37</f>
        <v>ゴールドシャワー(専)</v>
      </c>
      <c r="AG37" s="56" t="str">
        <f>'SP計算機'!AG37</f>
        <v>魅力＋30（専）</v>
      </c>
      <c r="AH37" s="56" t="str">
        <f>'SP計算機'!AH37</f>
        <v>みとれる＋2％（専）</v>
      </c>
      <c r="AI37" s="56" t="str">
        <f>'SP計算機'!AI37</f>
        <v>バギムーチョ</v>
      </c>
      <c r="AJ37" s="56" t="str">
        <f>'SP計算機'!AJ37</f>
        <v>ボディーガード強化</v>
      </c>
      <c r="AK37" s="56" t="str">
        <f>'SP計算機'!AK37</f>
        <v>ミリオンスマイル</v>
      </c>
      <c r="AL37" s="56">
        <f>'SP計算機'!AL37</f>
        <v>0</v>
      </c>
      <c r="AM37" s="56">
        <f>'SP計算機'!AM37</f>
        <v>0</v>
      </c>
      <c r="AN37" s="64">
        <f>'SP計算機'!AN37</f>
        <v>0</v>
      </c>
      <c r="AO37" s="1"/>
    </row>
    <row r="38" spans="1:41" ht="15">
      <c r="A38" s="1"/>
      <c r="B38" s="48" t="s">
        <v>286</v>
      </c>
      <c r="C38" s="49" t="s">
        <v>287</v>
      </c>
      <c r="D38" s="145" t="s">
        <v>287</v>
      </c>
      <c r="E38" s="58" t="s">
        <v>116</v>
      </c>
      <c r="F38" s="58" t="s">
        <v>116</v>
      </c>
      <c r="G38" s="58" t="s">
        <v>116</v>
      </c>
      <c r="H38" s="58" t="s">
        <v>116</v>
      </c>
      <c r="I38" s="58" t="s">
        <v>116</v>
      </c>
      <c r="J38" s="58" t="s">
        <v>116</v>
      </c>
      <c r="K38" s="58" t="s">
        <v>116</v>
      </c>
      <c r="L38" s="58" t="s">
        <v>116</v>
      </c>
      <c r="M38" s="58" t="s">
        <v>116</v>
      </c>
      <c r="N38" s="58" t="s">
        <v>116</v>
      </c>
      <c r="O38" s="58" t="s">
        <v>116</v>
      </c>
      <c r="P38" s="58" t="s">
        <v>116</v>
      </c>
      <c r="Q38" s="70">
        <f>'SP計算機'!Q38+'SP計算機'!Q39</f>
        <v>0</v>
      </c>
      <c r="R38" s="58" t="s">
        <v>116</v>
      </c>
      <c r="S38" s="58" t="s">
        <v>116</v>
      </c>
      <c r="T38" s="58" t="s">
        <v>116</v>
      </c>
      <c r="U38" s="70">
        <f>'SP計算機'!U38+'SP計算機'!U39</f>
        <v>0</v>
      </c>
      <c r="V38" s="143">
        <f>SUM($E38:$U39)</f>
        <v>0</v>
      </c>
      <c r="W38" s="60">
        <v>2</v>
      </c>
      <c r="X38" s="60">
        <v>12</v>
      </c>
      <c r="Y38" s="60">
        <v>26</v>
      </c>
      <c r="Z38" s="60">
        <v>40</v>
      </c>
      <c r="AA38" s="60">
        <v>48</v>
      </c>
      <c r="AB38" s="60">
        <v>56</v>
      </c>
      <c r="AC38" s="60">
        <v>70</v>
      </c>
      <c r="AD38" s="60">
        <v>80</v>
      </c>
      <c r="AE38" s="60">
        <v>90</v>
      </c>
      <c r="AF38" s="60">
        <v>100</v>
      </c>
      <c r="AG38" s="52">
        <v>110</v>
      </c>
      <c r="AH38" s="52">
        <v>120</v>
      </c>
      <c r="AI38" s="52">
        <v>130</v>
      </c>
      <c r="AJ38" s="52">
        <v>140</v>
      </c>
      <c r="AK38" s="52">
        <v>150</v>
      </c>
      <c r="AL38" s="52">
        <v>160</v>
      </c>
      <c r="AM38" s="52">
        <v>170</v>
      </c>
      <c r="AN38" s="53">
        <v>180</v>
      </c>
      <c r="AO38" s="1"/>
    </row>
    <row r="39" spans="1:41" ht="24" customHeight="1" thickBot="1">
      <c r="A39" s="1"/>
      <c r="B39" s="48" t="s">
        <v>286</v>
      </c>
      <c r="C39" s="49" t="s">
        <v>287</v>
      </c>
      <c r="D39" s="147"/>
      <c r="E39" s="55" t="s">
        <v>116</v>
      </c>
      <c r="F39" s="55" t="s">
        <v>116</v>
      </c>
      <c r="G39" s="55" t="s">
        <v>116</v>
      </c>
      <c r="H39" s="55" t="s">
        <v>116</v>
      </c>
      <c r="I39" s="55" t="s">
        <v>116</v>
      </c>
      <c r="J39" s="55" t="s">
        <v>116</v>
      </c>
      <c r="K39" s="55" t="s">
        <v>116</v>
      </c>
      <c r="L39" s="55" t="s">
        <v>116</v>
      </c>
      <c r="M39" s="55" t="s">
        <v>116</v>
      </c>
      <c r="N39" s="55" t="s">
        <v>116</v>
      </c>
      <c r="O39" s="55" t="s">
        <v>116</v>
      </c>
      <c r="P39" s="55" t="s">
        <v>116</v>
      </c>
      <c r="Q39" s="54"/>
      <c r="R39" s="55" t="s">
        <v>116</v>
      </c>
      <c r="S39" s="55" t="s">
        <v>116</v>
      </c>
      <c r="T39" s="55" t="s">
        <v>116</v>
      </c>
      <c r="U39" s="54"/>
      <c r="V39" s="144"/>
      <c r="W39" s="63" t="str">
        <f>'SP計算機'!W39</f>
        <v>スカウト成功率アップ(専) </v>
      </c>
      <c r="X39" s="56" t="str">
        <f>'SP計算機'!X39</f>
        <v>かわいがる(専) </v>
      </c>
      <c r="Y39" s="56" t="str">
        <f>'SP計算機'!Y39</f>
        <v>常時みのまもり+5</v>
      </c>
      <c r="Z39" s="57" t="str">
        <f>'SP計算機'!Z39</f>
        <v>ブレスクラッシュ(専) </v>
      </c>
      <c r="AA39" s="56" t="str">
        <f>'SP計算機'!AA39</f>
        <v>常時ちから+5</v>
      </c>
      <c r="AB39" s="56" t="str">
        <f>'SP計算機'!AB39</f>
        <v>HPリンク(専) </v>
      </c>
      <c r="AC39" s="56" t="str">
        <f>'SP計算機'!AC39</f>
        <v>常時最大HP+10 </v>
      </c>
      <c r="AD39" s="56" t="str">
        <f>'SP計算機'!AD39</f>
        <v>MPリンク(専) </v>
      </c>
      <c r="AE39" s="56" t="str">
        <f>'SP計算機'!AE39</f>
        <v>常時最大MP+10 </v>
      </c>
      <c r="AF39" s="56" t="str">
        <f>'SP計算機'!AF39</f>
        <v>エモノ呼び(専)</v>
      </c>
      <c r="AG39" s="57" t="str">
        <f>'SP計算機'!AG39</f>
        <v>なつきやすくなる（専）</v>
      </c>
      <c r="AH39" s="57" t="str">
        <f>'SP計算機'!AH39</f>
        <v>転生遭遇率アップ（専）</v>
      </c>
      <c r="AI39" s="57" t="str">
        <f>'SP計算機'!AI39</f>
        <v>スキルクラッシュ</v>
      </c>
      <c r="AJ39" s="57" t="str">
        <f>'SP計算機'!AJ39</f>
        <v>行動間隔短縮</v>
      </c>
      <c r="AK39" s="57" t="str">
        <f>'SP計算機'!AK39</f>
        <v>ウォークライ </v>
      </c>
      <c r="AL39" s="57">
        <f>'SP計算機'!AL39</f>
        <v>0</v>
      </c>
      <c r="AM39" s="57">
        <f>'SP計算機'!AM39</f>
        <v>0</v>
      </c>
      <c r="AN39" s="66">
        <f>'SP計算機'!AN39</f>
        <v>0</v>
      </c>
      <c r="AO39" s="1"/>
    </row>
    <row r="40" spans="1:41" ht="15">
      <c r="A40" s="1"/>
      <c r="B40" s="48" t="s">
        <v>301</v>
      </c>
      <c r="C40" s="49" t="s">
        <v>302</v>
      </c>
      <c r="D40" s="145" t="s">
        <v>302</v>
      </c>
      <c r="E40" s="58" t="s">
        <v>116</v>
      </c>
      <c r="F40" s="58" t="s">
        <v>116</v>
      </c>
      <c r="G40" s="58" t="s">
        <v>116</v>
      </c>
      <c r="H40" s="58" t="s">
        <v>116</v>
      </c>
      <c r="I40" s="58" t="s">
        <v>116</v>
      </c>
      <c r="J40" s="58" t="s">
        <v>116</v>
      </c>
      <c r="K40" s="58" t="s">
        <v>116</v>
      </c>
      <c r="L40" s="58" t="s">
        <v>116</v>
      </c>
      <c r="M40" s="58" t="s">
        <v>116</v>
      </c>
      <c r="N40" s="58" t="s">
        <v>116</v>
      </c>
      <c r="O40" s="58" t="s">
        <v>116</v>
      </c>
      <c r="P40" s="58" t="s">
        <v>116</v>
      </c>
      <c r="Q40" s="58" t="s">
        <v>116</v>
      </c>
      <c r="R40" s="70">
        <f>'SP計算機'!R40+'SP計算機'!R41</f>
        <v>0</v>
      </c>
      <c r="S40" s="58" t="s">
        <v>116</v>
      </c>
      <c r="T40" s="58" t="s">
        <v>116</v>
      </c>
      <c r="U40" s="70">
        <f>'SP計算機'!U40+'SP計算機'!U41</f>
        <v>0</v>
      </c>
      <c r="V40" s="143">
        <f>SUM($E40:$U41)</f>
        <v>0</v>
      </c>
      <c r="W40" s="60">
        <v>8</v>
      </c>
      <c r="X40" s="60">
        <v>16</v>
      </c>
      <c r="Y40" s="60">
        <v>28</v>
      </c>
      <c r="Z40" s="60">
        <v>40</v>
      </c>
      <c r="AA40" s="60">
        <v>48</v>
      </c>
      <c r="AB40" s="60">
        <v>56</v>
      </c>
      <c r="AC40" s="60">
        <v>70</v>
      </c>
      <c r="AD40" s="60">
        <v>80</v>
      </c>
      <c r="AE40" s="60">
        <v>90</v>
      </c>
      <c r="AF40" s="60">
        <v>100</v>
      </c>
      <c r="AG40" s="52">
        <v>110</v>
      </c>
      <c r="AH40" s="52">
        <v>120</v>
      </c>
      <c r="AI40" s="52">
        <v>130</v>
      </c>
      <c r="AJ40" s="52">
        <v>140</v>
      </c>
      <c r="AK40" s="52">
        <v>150</v>
      </c>
      <c r="AL40" s="52">
        <v>160</v>
      </c>
      <c r="AM40" s="52">
        <v>170</v>
      </c>
      <c r="AN40" s="53">
        <v>180</v>
      </c>
      <c r="AO40" s="1"/>
    </row>
    <row r="41" spans="1:41" ht="23.25" thickBot="1">
      <c r="A41" s="1"/>
      <c r="B41" s="48" t="s">
        <v>301</v>
      </c>
      <c r="C41" s="49" t="s">
        <v>302</v>
      </c>
      <c r="D41" s="147"/>
      <c r="E41" s="55" t="s">
        <v>116</v>
      </c>
      <c r="F41" s="55" t="s">
        <v>116</v>
      </c>
      <c r="G41" s="55" t="s">
        <v>116</v>
      </c>
      <c r="H41" s="55" t="s">
        <v>116</v>
      </c>
      <c r="I41" s="55" t="s">
        <v>116</v>
      </c>
      <c r="J41" s="55" t="s">
        <v>116</v>
      </c>
      <c r="K41" s="55" t="s">
        <v>116</v>
      </c>
      <c r="L41" s="55" t="s">
        <v>116</v>
      </c>
      <c r="M41" s="55" t="s">
        <v>116</v>
      </c>
      <c r="N41" s="55" t="s">
        <v>116</v>
      </c>
      <c r="O41" s="55" t="s">
        <v>116</v>
      </c>
      <c r="P41" s="55" t="s">
        <v>116</v>
      </c>
      <c r="Q41" s="55" t="s">
        <v>116</v>
      </c>
      <c r="R41" s="54"/>
      <c r="S41" s="55" t="s">
        <v>116</v>
      </c>
      <c r="T41" s="55" t="s">
        <v>116</v>
      </c>
      <c r="U41" s="54"/>
      <c r="V41" s="144"/>
      <c r="W41" s="63" t="str">
        <f>'SP計算機'!W41</f>
        <v>スカウト成功率アップ(専) </v>
      </c>
      <c r="X41" s="56" t="str">
        <f>'SP計算機'!X41</f>
        <v>チューンアップ(専) </v>
      </c>
      <c r="Y41" s="56" t="str">
        <f>'SP計算機'!Y41</f>
        <v>常時さいだいMP+10 </v>
      </c>
      <c r="Z41" s="57" t="str">
        <f>'SP計算機'!Z41</f>
        <v>トラップジャマー(専) </v>
      </c>
      <c r="AA41" s="56" t="str">
        <f>'SP計算機'!AA41</f>
        <v>常時すばやさ+10 </v>
      </c>
      <c r="AB41" s="56" t="str">
        <f>'SP計算機'!AB41</f>
        <v>どうぐ倍化術(専) </v>
      </c>
      <c r="AC41" s="56" t="str">
        <f>'SP計算機'!AC41</f>
        <v>常時きようさ+10 </v>
      </c>
      <c r="AD41" s="56" t="str">
        <f>'SP計算機'!AD41</f>
        <v>磁界シールド(専) </v>
      </c>
      <c r="AE41" s="56" t="str">
        <f>'SP計算機'!AE41</f>
        <v>常時最大HP+10 </v>
      </c>
      <c r="AF41" s="56" t="str">
        <f>'SP計算機'!AF41</f>
        <v>どうぐ範囲化術(専) </v>
      </c>
      <c r="AG41" s="57" t="str">
        <f>'SP計算機'!AG41</f>
        <v>なつきやすくなる（専）</v>
      </c>
      <c r="AH41" s="57" t="str">
        <f>'SP計算機'!AH41</f>
        <v>メタル遭遇率UP（専）</v>
      </c>
      <c r="AI41" s="57" t="str">
        <f>'SP計算機'!AI41</f>
        <v>メディカルデバイス</v>
      </c>
      <c r="AJ41" s="57" t="str">
        <f>'SP計算機'!AJ41</f>
        <v>どうぐ発動速度短縮</v>
      </c>
      <c r="AK41" s="57" t="str">
        <f>'SP計算機'!AK41</f>
        <v>プラズマリムーバー </v>
      </c>
      <c r="AL41" s="57">
        <f>'SP計算機'!AL41</f>
        <v>0</v>
      </c>
      <c r="AM41" s="57">
        <f>'SP計算機'!AM41</f>
        <v>0</v>
      </c>
      <c r="AN41" s="66">
        <f>'SP計算機'!AN41</f>
        <v>0</v>
      </c>
      <c r="AO41" s="1"/>
    </row>
    <row r="42" spans="1:41" ht="15">
      <c r="A42" s="1"/>
      <c r="B42" s="48" t="s">
        <v>316</v>
      </c>
      <c r="C42" s="49" t="s">
        <v>317</v>
      </c>
      <c r="D42" s="145" t="s">
        <v>317</v>
      </c>
      <c r="E42" s="58" t="s">
        <v>116</v>
      </c>
      <c r="F42" s="58" t="s">
        <v>116</v>
      </c>
      <c r="G42" s="58" t="s">
        <v>116</v>
      </c>
      <c r="H42" s="58" t="s">
        <v>116</v>
      </c>
      <c r="I42" s="58" t="s">
        <v>116</v>
      </c>
      <c r="J42" s="58" t="s">
        <v>116</v>
      </c>
      <c r="K42" s="58" t="s">
        <v>116</v>
      </c>
      <c r="L42" s="58" t="s">
        <v>116</v>
      </c>
      <c r="M42" s="58" t="s">
        <v>116</v>
      </c>
      <c r="N42" s="58" t="s">
        <v>116</v>
      </c>
      <c r="O42" s="58" t="s">
        <v>116</v>
      </c>
      <c r="P42" s="58" t="s">
        <v>116</v>
      </c>
      <c r="Q42" s="58" t="s">
        <v>116</v>
      </c>
      <c r="R42" s="58" t="s">
        <v>116</v>
      </c>
      <c r="S42" s="70">
        <f>'SP計算機'!S42+'SP計算機'!S43</f>
        <v>0</v>
      </c>
      <c r="T42" s="58" t="s">
        <v>116</v>
      </c>
      <c r="U42" s="50"/>
      <c r="V42" s="143">
        <f>SUM($E42:$U43)</f>
        <v>0</v>
      </c>
      <c r="W42" s="60">
        <v>8</v>
      </c>
      <c r="X42" s="60">
        <v>16</v>
      </c>
      <c r="Y42" s="60">
        <v>26</v>
      </c>
      <c r="Z42" s="60">
        <v>40</v>
      </c>
      <c r="AA42" s="60">
        <v>48</v>
      </c>
      <c r="AB42" s="60">
        <v>56</v>
      </c>
      <c r="AC42" s="60">
        <v>70</v>
      </c>
      <c r="AD42" s="60">
        <v>80</v>
      </c>
      <c r="AE42" s="60">
        <v>90</v>
      </c>
      <c r="AF42" s="60">
        <v>100</v>
      </c>
      <c r="AG42" s="52">
        <v>110</v>
      </c>
      <c r="AH42" s="52">
        <v>120</v>
      </c>
      <c r="AI42" s="52">
        <v>130</v>
      </c>
      <c r="AJ42" s="52">
        <v>140</v>
      </c>
      <c r="AK42" s="52">
        <v>150</v>
      </c>
      <c r="AL42" s="52">
        <v>160</v>
      </c>
      <c r="AM42" s="52">
        <v>170</v>
      </c>
      <c r="AN42" s="53">
        <v>180</v>
      </c>
      <c r="AO42" s="1"/>
    </row>
    <row r="43" spans="1:41" ht="23.25" thickBot="1">
      <c r="A43" s="1"/>
      <c r="B43" s="48" t="s">
        <v>316</v>
      </c>
      <c r="C43" s="49" t="s">
        <v>317</v>
      </c>
      <c r="D43" s="147"/>
      <c r="E43" s="55" t="s">
        <v>116</v>
      </c>
      <c r="F43" s="55" t="s">
        <v>116</v>
      </c>
      <c r="G43" s="55" t="s">
        <v>116</v>
      </c>
      <c r="H43" s="55" t="s">
        <v>116</v>
      </c>
      <c r="I43" s="55" t="s">
        <v>116</v>
      </c>
      <c r="J43" s="55" t="s">
        <v>116</v>
      </c>
      <c r="K43" s="55" t="s">
        <v>116</v>
      </c>
      <c r="L43" s="55" t="s">
        <v>116</v>
      </c>
      <c r="M43" s="55" t="s">
        <v>116</v>
      </c>
      <c r="N43" s="55" t="s">
        <v>116</v>
      </c>
      <c r="O43" s="55" t="s">
        <v>116</v>
      </c>
      <c r="P43" s="55" t="s">
        <v>116</v>
      </c>
      <c r="Q43" s="55" t="s">
        <v>116</v>
      </c>
      <c r="R43" s="55" t="s">
        <v>116</v>
      </c>
      <c r="S43" s="54"/>
      <c r="T43" s="55" t="s">
        <v>116</v>
      </c>
      <c r="U43" s="54"/>
      <c r="V43" s="144"/>
      <c r="W43" s="56" t="s">
        <v>318</v>
      </c>
      <c r="X43" s="56" t="s">
        <v>319</v>
      </c>
      <c r="Y43" s="56" t="s">
        <v>320</v>
      </c>
      <c r="Z43" s="57" t="s">
        <v>321</v>
      </c>
      <c r="AA43" s="56" t="s">
        <v>322</v>
      </c>
      <c r="AB43" s="56" t="s">
        <v>323</v>
      </c>
      <c r="AC43" s="56" t="s">
        <v>291</v>
      </c>
      <c r="AD43" s="56" t="s">
        <v>324</v>
      </c>
      <c r="AE43" s="56" t="s">
        <v>325</v>
      </c>
      <c r="AF43" s="56" t="s">
        <v>326</v>
      </c>
      <c r="AG43" s="63" t="s">
        <v>327</v>
      </c>
      <c r="AH43" s="57" t="s">
        <v>328</v>
      </c>
      <c r="AI43" s="57" t="s">
        <v>329</v>
      </c>
      <c r="AJ43" s="63" t="s">
        <v>330</v>
      </c>
      <c r="AK43" s="63" t="s">
        <v>330</v>
      </c>
      <c r="AL43" s="57">
        <f>'SP計算機'!AL43</f>
        <v>0</v>
      </c>
      <c r="AM43" s="57">
        <f>'SP計算機'!AM43</f>
        <v>0</v>
      </c>
      <c r="AN43" s="66">
        <f>'SP計算機'!AN43</f>
        <v>0</v>
      </c>
      <c r="AO43" s="1"/>
    </row>
    <row r="44" spans="1:41" ht="15">
      <c r="A44" s="1"/>
      <c r="B44" s="48" t="s">
        <v>316</v>
      </c>
      <c r="C44" s="49" t="s">
        <v>332</v>
      </c>
      <c r="D44" s="145" t="s">
        <v>332</v>
      </c>
      <c r="E44" s="58" t="s">
        <v>116</v>
      </c>
      <c r="F44" s="58" t="s">
        <v>116</v>
      </c>
      <c r="G44" s="58" t="s">
        <v>116</v>
      </c>
      <c r="H44" s="58" t="s">
        <v>116</v>
      </c>
      <c r="I44" s="58" t="s">
        <v>116</v>
      </c>
      <c r="J44" s="58" t="s">
        <v>116</v>
      </c>
      <c r="K44" s="58" t="s">
        <v>116</v>
      </c>
      <c r="L44" s="58" t="s">
        <v>116</v>
      </c>
      <c r="M44" s="58" t="s">
        <v>116</v>
      </c>
      <c r="N44" s="58" t="s">
        <v>116</v>
      </c>
      <c r="O44" s="58" t="s">
        <v>116</v>
      </c>
      <c r="P44" s="58" t="s">
        <v>116</v>
      </c>
      <c r="Q44" s="58" t="s">
        <v>116</v>
      </c>
      <c r="R44" s="58" t="s">
        <v>116</v>
      </c>
      <c r="S44" s="70">
        <f>'SP計算機'!S44+'SP計算機'!S45</f>
        <v>0</v>
      </c>
      <c r="T44" s="58" t="s">
        <v>116</v>
      </c>
      <c r="U44" s="50"/>
      <c r="V44" s="143">
        <f>SUM($E44:$U45)</f>
        <v>0</v>
      </c>
      <c r="W44" s="60">
        <v>8</v>
      </c>
      <c r="X44" s="60">
        <v>16</v>
      </c>
      <c r="Y44" s="60">
        <v>26</v>
      </c>
      <c r="Z44" s="60">
        <v>40</v>
      </c>
      <c r="AA44" s="60">
        <v>48</v>
      </c>
      <c r="AB44" s="60">
        <v>56</v>
      </c>
      <c r="AC44" s="60">
        <v>70</v>
      </c>
      <c r="AD44" s="60">
        <v>80</v>
      </c>
      <c r="AE44" s="60">
        <v>90</v>
      </c>
      <c r="AF44" s="60">
        <v>100</v>
      </c>
      <c r="AG44" s="52">
        <v>110</v>
      </c>
      <c r="AH44" s="52">
        <v>120</v>
      </c>
      <c r="AI44" s="52">
        <v>130</v>
      </c>
      <c r="AJ44" s="52">
        <v>140</v>
      </c>
      <c r="AK44" s="52">
        <v>150</v>
      </c>
      <c r="AL44" s="52">
        <v>160</v>
      </c>
      <c r="AM44" s="52">
        <v>170</v>
      </c>
      <c r="AN44" s="53">
        <v>180</v>
      </c>
      <c r="AO44" s="1"/>
    </row>
    <row r="45" spans="1:41" ht="23.25" thickBot="1">
      <c r="A45" s="1"/>
      <c r="B45" s="48" t="s">
        <v>316</v>
      </c>
      <c r="C45" s="49" t="s">
        <v>332</v>
      </c>
      <c r="D45" s="147"/>
      <c r="E45" s="55" t="s">
        <v>116</v>
      </c>
      <c r="F45" s="55" t="s">
        <v>116</v>
      </c>
      <c r="G45" s="55" t="s">
        <v>116</v>
      </c>
      <c r="H45" s="55" t="s">
        <v>116</v>
      </c>
      <c r="I45" s="55" t="s">
        <v>116</v>
      </c>
      <c r="J45" s="55" t="s">
        <v>116</v>
      </c>
      <c r="K45" s="55" t="s">
        <v>116</v>
      </c>
      <c r="L45" s="55" t="s">
        <v>116</v>
      </c>
      <c r="M45" s="55" t="s">
        <v>116</v>
      </c>
      <c r="N45" s="55" t="s">
        <v>116</v>
      </c>
      <c r="O45" s="55" t="s">
        <v>116</v>
      </c>
      <c r="P45" s="55" t="s">
        <v>116</v>
      </c>
      <c r="Q45" s="55" t="s">
        <v>116</v>
      </c>
      <c r="R45" s="55" t="s">
        <v>116</v>
      </c>
      <c r="S45" s="54"/>
      <c r="T45" s="55" t="s">
        <v>116</v>
      </c>
      <c r="U45" s="54"/>
      <c r="V45" s="144"/>
      <c r="W45" s="56" t="s">
        <v>333</v>
      </c>
      <c r="X45" s="56" t="s">
        <v>334</v>
      </c>
      <c r="Y45" s="56" t="s">
        <v>322</v>
      </c>
      <c r="Z45" s="57" t="s">
        <v>335</v>
      </c>
      <c r="AA45" s="56" t="s">
        <v>204</v>
      </c>
      <c r="AB45" s="56" t="s">
        <v>336</v>
      </c>
      <c r="AC45" s="56" t="s">
        <v>260</v>
      </c>
      <c r="AD45" s="57" t="s">
        <v>337</v>
      </c>
      <c r="AE45" s="57" t="s">
        <v>338</v>
      </c>
      <c r="AF45" s="57" t="s">
        <v>339</v>
      </c>
      <c r="AG45" s="63" t="s">
        <v>327</v>
      </c>
      <c r="AH45" s="57" t="s">
        <v>328</v>
      </c>
      <c r="AI45" s="57" t="s">
        <v>340</v>
      </c>
      <c r="AJ45" s="63" t="s">
        <v>330</v>
      </c>
      <c r="AK45" s="63" t="s">
        <v>330</v>
      </c>
      <c r="AL45" s="57">
        <f>'SP計算機'!AL45</f>
        <v>0</v>
      </c>
      <c r="AM45" s="57">
        <f>'SP計算機'!AM45</f>
        <v>0</v>
      </c>
      <c r="AN45" s="66">
        <f>'SP計算機'!AN45</f>
        <v>0</v>
      </c>
      <c r="AO45" s="1"/>
    </row>
    <row r="46" spans="1:41" ht="15">
      <c r="A46" s="1"/>
      <c r="B46" s="48" t="s">
        <v>566</v>
      </c>
      <c r="C46" s="49" t="s">
        <v>565</v>
      </c>
      <c r="D46" s="145" t="s">
        <v>565</v>
      </c>
      <c r="E46" s="58" t="s">
        <v>116</v>
      </c>
      <c r="F46" s="58" t="s">
        <v>116</v>
      </c>
      <c r="G46" s="58" t="s">
        <v>116</v>
      </c>
      <c r="H46" s="58" t="s">
        <v>116</v>
      </c>
      <c r="I46" s="58" t="s">
        <v>116</v>
      </c>
      <c r="J46" s="58" t="s">
        <v>116</v>
      </c>
      <c r="K46" s="58" t="s">
        <v>116</v>
      </c>
      <c r="L46" s="58" t="s">
        <v>116</v>
      </c>
      <c r="M46" s="58" t="s">
        <v>116</v>
      </c>
      <c r="N46" s="58" t="s">
        <v>116</v>
      </c>
      <c r="O46" s="58" t="s">
        <v>116</v>
      </c>
      <c r="P46" s="58" t="s">
        <v>116</v>
      </c>
      <c r="Q46" s="58" t="s">
        <v>116</v>
      </c>
      <c r="R46" s="58" t="s">
        <v>116</v>
      </c>
      <c r="S46" s="58" t="s">
        <v>116</v>
      </c>
      <c r="T46" s="70">
        <f>'SP計算機'!T46+'SP計算機'!T47</f>
        <v>0</v>
      </c>
      <c r="U46" s="50"/>
      <c r="V46" s="143">
        <f>SUM($E46:$U47)</f>
        <v>0</v>
      </c>
      <c r="W46" s="60">
        <v>8</v>
      </c>
      <c r="X46" s="60">
        <v>16</v>
      </c>
      <c r="Y46" s="60">
        <v>28</v>
      </c>
      <c r="Z46" s="60">
        <v>40</v>
      </c>
      <c r="AA46" s="60">
        <v>48</v>
      </c>
      <c r="AB46" s="60">
        <v>56</v>
      </c>
      <c r="AC46" s="60">
        <v>70</v>
      </c>
      <c r="AD46" s="60">
        <v>80</v>
      </c>
      <c r="AE46" s="60">
        <v>90</v>
      </c>
      <c r="AF46" s="60">
        <v>100</v>
      </c>
      <c r="AG46" s="52">
        <v>110</v>
      </c>
      <c r="AH46" s="52">
        <v>120</v>
      </c>
      <c r="AI46" s="52">
        <v>130</v>
      </c>
      <c r="AJ46" s="52">
        <v>140</v>
      </c>
      <c r="AK46" s="52">
        <v>150</v>
      </c>
      <c r="AL46" s="52">
        <v>160</v>
      </c>
      <c r="AM46" s="52">
        <v>170</v>
      </c>
      <c r="AN46" s="53">
        <v>180</v>
      </c>
      <c r="AO46" s="1"/>
    </row>
    <row r="47" spans="1:41" ht="24" customHeight="1" thickBot="1">
      <c r="A47" s="1"/>
      <c r="B47" s="48" t="s">
        <v>566</v>
      </c>
      <c r="C47" s="49" t="s">
        <v>565</v>
      </c>
      <c r="D47" s="147"/>
      <c r="E47" s="55" t="s">
        <v>116</v>
      </c>
      <c r="F47" s="55" t="s">
        <v>116</v>
      </c>
      <c r="G47" s="55" t="s">
        <v>116</v>
      </c>
      <c r="H47" s="55" t="s">
        <v>116</v>
      </c>
      <c r="I47" s="55" t="s">
        <v>116</v>
      </c>
      <c r="J47" s="55" t="s">
        <v>116</v>
      </c>
      <c r="K47" s="55" t="s">
        <v>116</v>
      </c>
      <c r="L47" s="55" t="s">
        <v>116</v>
      </c>
      <c r="M47" s="55" t="s">
        <v>116</v>
      </c>
      <c r="N47" s="55" t="s">
        <v>116</v>
      </c>
      <c r="O47" s="55" t="s">
        <v>116</v>
      </c>
      <c r="P47" s="55" t="s">
        <v>116</v>
      </c>
      <c r="Q47" s="55" t="s">
        <v>116</v>
      </c>
      <c r="R47" s="55" t="s">
        <v>116</v>
      </c>
      <c r="S47" s="55" t="s">
        <v>116</v>
      </c>
      <c r="T47" s="54"/>
      <c r="U47" s="54"/>
      <c r="V47" s="144"/>
      <c r="W47" s="56" t="s">
        <v>567</v>
      </c>
      <c r="X47" s="63" t="s">
        <v>568</v>
      </c>
      <c r="Y47" s="56" t="s">
        <v>574</v>
      </c>
      <c r="Z47" s="57" t="s">
        <v>569</v>
      </c>
      <c r="AA47" s="63" t="s">
        <v>570</v>
      </c>
      <c r="AB47" s="63" t="s">
        <v>571</v>
      </c>
      <c r="AC47" s="63" t="s">
        <v>572</v>
      </c>
      <c r="AD47" s="63" t="s">
        <v>570</v>
      </c>
      <c r="AE47" s="56" t="s">
        <v>573</v>
      </c>
      <c r="AF47" s="63" t="s">
        <v>570</v>
      </c>
      <c r="AG47" s="63" t="s">
        <v>575</v>
      </c>
      <c r="AH47" s="56" t="s">
        <v>576</v>
      </c>
      <c r="AI47" s="63" t="s">
        <v>577</v>
      </c>
      <c r="AJ47" s="63" t="s">
        <v>578</v>
      </c>
      <c r="AK47" s="57" t="s">
        <v>579</v>
      </c>
      <c r="AL47" s="63"/>
      <c r="AM47" s="57"/>
      <c r="AN47" s="57"/>
      <c r="AO47" s="1"/>
    </row>
    <row r="48" spans="1:41" ht="15">
      <c r="A48" s="1"/>
      <c r="B48" s="48" t="s">
        <v>342</v>
      </c>
      <c r="C48" s="49" t="s">
        <v>343</v>
      </c>
      <c r="D48" s="145" t="s">
        <v>344</v>
      </c>
      <c r="E48" s="70">
        <f>'SP計算機'!E48+'SP計算機'!E49</f>
        <v>0</v>
      </c>
      <c r="F48" s="58" t="s">
        <v>116</v>
      </c>
      <c r="G48" s="58" t="s">
        <v>116</v>
      </c>
      <c r="H48" s="58" t="s">
        <v>116</v>
      </c>
      <c r="I48" s="58" t="s">
        <v>116</v>
      </c>
      <c r="J48" s="58" t="s">
        <v>116</v>
      </c>
      <c r="K48" s="70">
        <f>'SP計算機'!K48+'SP計算機'!K49</f>
        <v>0</v>
      </c>
      <c r="L48" s="58" t="s">
        <v>116</v>
      </c>
      <c r="M48" s="70">
        <f>'SP計算機'!M48+'SP計算機'!M49</f>
        <v>0</v>
      </c>
      <c r="N48" s="58" t="s">
        <v>116</v>
      </c>
      <c r="O48" s="58" t="s">
        <v>116</v>
      </c>
      <c r="P48" s="58" t="s">
        <v>116</v>
      </c>
      <c r="Q48" s="58" t="s">
        <v>116</v>
      </c>
      <c r="R48" s="58" t="s">
        <v>116</v>
      </c>
      <c r="S48" s="58" t="s">
        <v>116</v>
      </c>
      <c r="T48" s="70">
        <f>'SP計算機'!T48+'SP計算機'!T49</f>
        <v>0</v>
      </c>
      <c r="U48" s="70">
        <f>'SP計算機'!U48+'SP計算機'!U49</f>
        <v>0</v>
      </c>
      <c r="V48" s="143">
        <f>SUM($E48:$U49)</f>
        <v>0</v>
      </c>
      <c r="W48" s="60">
        <v>3</v>
      </c>
      <c r="X48" s="60">
        <v>7</v>
      </c>
      <c r="Y48" s="60">
        <v>13</v>
      </c>
      <c r="Z48" s="60">
        <v>22</v>
      </c>
      <c r="AA48" s="60">
        <v>35</v>
      </c>
      <c r="AB48" s="60">
        <v>42</v>
      </c>
      <c r="AC48" s="60">
        <v>58</v>
      </c>
      <c r="AD48" s="60">
        <v>76</v>
      </c>
      <c r="AE48" s="60">
        <v>88</v>
      </c>
      <c r="AF48" s="60">
        <v>100</v>
      </c>
      <c r="AG48" s="52">
        <v>110</v>
      </c>
      <c r="AH48" s="52">
        <v>120</v>
      </c>
      <c r="AI48" s="52">
        <v>130</v>
      </c>
      <c r="AJ48" s="52">
        <v>140</v>
      </c>
      <c r="AK48" s="52">
        <v>150</v>
      </c>
      <c r="AL48" s="52">
        <v>160</v>
      </c>
      <c r="AM48" s="52">
        <v>170</v>
      </c>
      <c r="AN48" s="53">
        <v>180</v>
      </c>
      <c r="AO48" s="1"/>
    </row>
    <row r="49" spans="1:41" ht="24" customHeight="1" thickBot="1">
      <c r="A49" s="1"/>
      <c r="B49" s="48" t="s">
        <v>342</v>
      </c>
      <c r="C49" s="49" t="s">
        <v>343</v>
      </c>
      <c r="D49" s="147"/>
      <c r="E49" s="54"/>
      <c r="F49" s="55" t="s">
        <v>116</v>
      </c>
      <c r="G49" s="55" t="s">
        <v>116</v>
      </c>
      <c r="H49" s="55" t="s">
        <v>116</v>
      </c>
      <c r="I49" s="55" t="s">
        <v>116</v>
      </c>
      <c r="J49" s="55" t="s">
        <v>116</v>
      </c>
      <c r="K49" s="54"/>
      <c r="L49" s="55" t="s">
        <v>116</v>
      </c>
      <c r="M49" s="54"/>
      <c r="N49" s="55" t="s">
        <v>116</v>
      </c>
      <c r="O49" s="55" t="s">
        <v>116</v>
      </c>
      <c r="P49" s="55" t="s">
        <v>116</v>
      </c>
      <c r="Q49" s="55" t="s">
        <v>116</v>
      </c>
      <c r="R49" s="55" t="s">
        <v>116</v>
      </c>
      <c r="S49" s="55" t="s">
        <v>116</v>
      </c>
      <c r="T49" s="54"/>
      <c r="U49" s="54"/>
      <c r="V49" s="144"/>
      <c r="W49" s="56" t="str">
        <f>'SP計算機'!W49</f>
        <v>かえん斬り</v>
      </c>
      <c r="X49" s="56" t="str">
        <f>'SP計算機'!X49</f>
        <v>装備時攻撃力+5</v>
      </c>
      <c r="Y49" s="56" t="str">
        <f>'SP計算機'!Y49</f>
        <v>ドラゴン斬り</v>
      </c>
      <c r="Z49" s="56" t="str">
        <f>'SP計算機'!Z49</f>
        <v>装備時会心率+2%</v>
      </c>
      <c r="AA49" s="56" t="str">
        <f>'SP計算機'!AA49</f>
        <v>ミラクルソード</v>
      </c>
      <c r="AB49" s="56" t="str">
        <f>'SP計算機'!AB49</f>
        <v>装備時攻撃力+10</v>
      </c>
      <c r="AC49" s="56" t="str">
        <f>'SP計算機'!AC49</f>
        <v>はやぶさ斬り</v>
      </c>
      <c r="AD49" s="57" t="str">
        <f>'SP計算機'!AD49</f>
        <v>装備時武器ガード率+4%</v>
      </c>
      <c r="AE49" s="56" t="str">
        <f>'SP計算機'!AE49</f>
        <v>装備時攻撃力+15</v>
      </c>
      <c r="AF49" s="56" t="str">
        <f>'SP計算機'!AF49</f>
        <v>ギガスラッシュ</v>
      </c>
      <c r="AG49" s="56" t="str">
        <f>'SP計算機'!AG49</f>
        <v>装備時会心率+2%</v>
      </c>
      <c r="AH49" s="56" t="str">
        <f>'SP計算機'!AH49</f>
        <v>超はやぶさ斬り</v>
      </c>
      <c r="AI49" s="57" t="str">
        <f>'SP計算機'!AI49</f>
        <v>装備時武器ガード率+2%</v>
      </c>
      <c r="AJ49" s="56" t="str">
        <f>'SP計算機'!AJ49</f>
        <v>ギガブレイク</v>
      </c>
      <c r="AK49" s="56" t="str">
        <f>'SP計算機'!AK49</f>
        <v>装備時こうげき力+10 </v>
      </c>
      <c r="AL49" s="57">
        <f>'SP計算機'!AL49</f>
        <v>0</v>
      </c>
      <c r="AM49" s="57">
        <f>'SP計算機'!AM49</f>
        <v>0</v>
      </c>
      <c r="AN49" s="66">
        <f>'SP計算機'!AN49</f>
        <v>0</v>
      </c>
      <c r="AO49" s="1"/>
    </row>
    <row r="50" spans="1:41" ht="15">
      <c r="A50" s="1"/>
      <c r="B50" s="48" t="s">
        <v>360</v>
      </c>
      <c r="C50" s="49" t="s">
        <v>361</v>
      </c>
      <c r="D50" s="145" t="s">
        <v>362</v>
      </c>
      <c r="E50" s="70">
        <f>'SP計算機'!E50+'SP計算機'!E51</f>
        <v>0</v>
      </c>
      <c r="F50" s="58" t="s">
        <v>116</v>
      </c>
      <c r="G50" s="58" t="s">
        <v>116</v>
      </c>
      <c r="H50" s="58" t="s">
        <v>116</v>
      </c>
      <c r="I50" s="58" t="s">
        <v>116</v>
      </c>
      <c r="J50" s="58" t="s">
        <v>116</v>
      </c>
      <c r="K50" s="70">
        <f>'SP計算機'!K50+'SP計算機'!K51</f>
        <v>0</v>
      </c>
      <c r="L50" s="58" t="s">
        <v>116</v>
      </c>
      <c r="M50" s="58" t="s">
        <v>116</v>
      </c>
      <c r="N50" s="58" t="s">
        <v>116</v>
      </c>
      <c r="O50" s="58" t="s">
        <v>116</v>
      </c>
      <c r="P50" s="58" t="s">
        <v>116</v>
      </c>
      <c r="Q50" s="70">
        <f>'SP計算機'!Q50+'SP計算機'!Q51</f>
        <v>0</v>
      </c>
      <c r="R50" s="58" t="s">
        <v>116</v>
      </c>
      <c r="S50" s="58" t="s">
        <v>116</v>
      </c>
      <c r="T50" s="58" t="s">
        <v>116</v>
      </c>
      <c r="U50" s="70">
        <f>'SP計算機'!U50+'SP計算機'!U51</f>
        <v>0</v>
      </c>
      <c r="V50" s="143">
        <f>SUM($E50:$U51)</f>
        <v>0</v>
      </c>
      <c r="W50" s="60">
        <v>3</v>
      </c>
      <c r="X50" s="60">
        <v>7</v>
      </c>
      <c r="Y50" s="60">
        <v>13</v>
      </c>
      <c r="Z50" s="60">
        <v>22</v>
      </c>
      <c r="AA50" s="60">
        <v>35</v>
      </c>
      <c r="AB50" s="60">
        <v>42</v>
      </c>
      <c r="AC50" s="60">
        <v>58</v>
      </c>
      <c r="AD50" s="60">
        <v>76</v>
      </c>
      <c r="AE50" s="60">
        <v>88</v>
      </c>
      <c r="AF50" s="60">
        <v>100</v>
      </c>
      <c r="AG50" s="52">
        <v>110</v>
      </c>
      <c r="AH50" s="52">
        <v>120</v>
      </c>
      <c r="AI50" s="52">
        <v>130</v>
      </c>
      <c r="AJ50" s="52">
        <v>140</v>
      </c>
      <c r="AK50" s="52">
        <v>150</v>
      </c>
      <c r="AL50" s="52">
        <v>160</v>
      </c>
      <c r="AM50" s="52">
        <v>170</v>
      </c>
      <c r="AN50" s="53">
        <v>180</v>
      </c>
      <c r="AO50" s="1"/>
    </row>
    <row r="51" spans="1:41" ht="24" customHeight="1" thickBot="1">
      <c r="A51" s="1"/>
      <c r="B51" s="48" t="s">
        <v>360</v>
      </c>
      <c r="C51" s="49" t="s">
        <v>361</v>
      </c>
      <c r="D51" s="147"/>
      <c r="E51" s="54"/>
      <c r="F51" s="55" t="s">
        <v>116</v>
      </c>
      <c r="G51" s="55" t="s">
        <v>116</v>
      </c>
      <c r="H51" s="55" t="s">
        <v>116</v>
      </c>
      <c r="I51" s="55" t="s">
        <v>116</v>
      </c>
      <c r="J51" s="55" t="s">
        <v>116</v>
      </c>
      <c r="K51" s="54"/>
      <c r="L51" s="55" t="s">
        <v>116</v>
      </c>
      <c r="M51" s="55" t="s">
        <v>116</v>
      </c>
      <c r="N51" s="55" t="s">
        <v>116</v>
      </c>
      <c r="O51" s="55" t="s">
        <v>116</v>
      </c>
      <c r="P51" s="55" t="s">
        <v>116</v>
      </c>
      <c r="Q51" s="54"/>
      <c r="R51" s="55" t="s">
        <v>116</v>
      </c>
      <c r="S51" s="55" t="s">
        <v>116</v>
      </c>
      <c r="T51" s="55" t="s">
        <v>116</v>
      </c>
      <c r="U51" s="54"/>
      <c r="V51" s="144"/>
      <c r="W51" s="56" t="str">
        <f>'SP計算機'!W51</f>
        <v>ブレードガード</v>
      </c>
      <c r="X51" s="56" t="str">
        <f>'SP計算機'!X51</f>
        <v>装備時攻撃力+10</v>
      </c>
      <c r="Y51" s="56" t="str">
        <f>'SP計算機'!Y51</f>
        <v>ドラゴンスラッシュ</v>
      </c>
      <c r="Z51" s="56" t="str">
        <f>'SP計算機'!Z51</f>
        <v>装備時会心率+2%</v>
      </c>
      <c r="AA51" s="56" t="str">
        <f>'SP計算機'!AA51</f>
        <v>ぶんまわし </v>
      </c>
      <c r="AB51" s="57" t="str">
        <f>'SP計算機'!AB51</f>
        <v>装備時武器ガード率+4%</v>
      </c>
      <c r="AC51" s="56" t="str">
        <f>'SP計算機'!AC51</f>
        <v>装備時攻撃力+15</v>
      </c>
      <c r="AD51" s="56" t="str">
        <f>'SP計算機'!AD51</f>
        <v>フリーズブレード </v>
      </c>
      <c r="AE51" s="56" t="str">
        <f>'SP計算機'!AE51</f>
        <v>装備時攻撃力+20</v>
      </c>
      <c r="AF51" s="56" t="str">
        <f>'SP計算機'!AF51</f>
        <v>渾身斬り </v>
      </c>
      <c r="AG51" s="56" t="str">
        <f>'SP計算機'!AG51</f>
        <v>装備時攻撃力+10</v>
      </c>
      <c r="AH51" s="56" t="str">
        <f>'SP計算機'!AH51</f>
        <v>ビッグバン</v>
      </c>
      <c r="AI51" s="57" t="str">
        <f>'SP計算機'!AI51</f>
        <v>装備時武器ガード率+4%</v>
      </c>
      <c r="AJ51" s="56" t="str">
        <f>'SP計算機'!AJ51</f>
        <v>全身全霊斬り</v>
      </c>
      <c r="AK51" s="56" t="str">
        <f>'SP計算機'!AK51</f>
        <v>装備時こうげき力+10 </v>
      </c>
      <c r="AL51" s="57">
        <f>'SP計算機'!AL51</f>
        <v>0</v>
      </c>
      <c r="AM51" s="57">
        <f>'SP計算機'!AM51</f>
        <v>0</v>
      </c>
      <c r="AN51" s="66">
        <f>'SP計算機'!AN51</f>
        <v>0</v>
      </c>
      <c r="AO51" s="1"/>
    </row>
    <row r="52" spans="1:41" ht="15">
      <c r="A52" s="1"/>
      <c r="B52" s="48" t="s">
        <v>371</v>
      </c>
      <c r="C52" s="49" t="s">
        <v>372</v>
      </c>
      <c r="D52" s="145" t="s">
        <v>373</v>
      </c>
      <c r="E52" s="70">
        <f>'SP計算機'!E52+'SP計算機'!E53</f>
        <v>0</v>
      </c>
      <c r="F52" s="58" t="s">
        <v>116</v>
      </c>
      <c r="G52" s="58" t="s">
        <v>116</v>
      </c>
      <c r="H52" s="58" t="s">
        <v>116</v>
      </c>
      <c r="I52" s="58" t="s">
        <v>116</v>
      </c>
      <c r="J52" s="58" t="s">
        <v>116</v>
      </c>
      <c r="K52" s="58" t="s">
        <v>116</v>
      </c>
      <c r="L52" s="58" t="s">
        <v>116</v>
      </c>
      <c r="M52" s="58" t="s">
        <v>116</v>
      </c>
      <c r="N52" s="70">
        <f>'SP計算機'!N52+'SP計算機'!N53</f>
        <v>0</v>
      </c>
      <c r="O52" s="58" t="s">
        <v>116</v>
      </c>
      <c r="P52" s="58" t="s">
        <v>116</v>
      </c>
      <c r="Q52" s="70">
        <f>'SP計算機'!Q52+'SP計算機'!Q53</f>
        <v>0</v>
      </c>
      <c r="R52" s="58" t="s">
        <v>116</v>
      </c>
      <c r="S52" s="58" t="s">
        <v>116</v>
      </c>
      <c r="T52" s="58" t="s">
        <v>116</v>
      </c>
      <c r="U52" s="70">
        <f>'SP計算機'!U52+'SP計算機'!U53</f>
        <v>0</v>
      </c>
      <c r="V52" s="143">
        <f>SUM($E52:$U53)</f>
        <v>0</v>
      </c>
      <c r="W52" s="60">
        <v>3</v>
      </c>
      <c r="X52" s="60">
        <v>7</v>
      </c>
      <c r="Y52" s="60">
        <v>13</v>
      </c>
      <c r="Z52" s="60">
        <v>22</v>
      </c>
      <c r="AA52" s="60">
        <v>35</v>
      </c>
      <c r="AB52" s="60">
        <v>42</v>
      </c>
      <c r="AC52" s="60">
        <v>58</v>
      </c>
      <c r="AD52" s="60">
        <v>76</v>
      </c>
      <c r="AE52" s="60">
        <v>88</v>
      </c>
      <c r="AF52" s="60">
        <v>100</v>
      </c>
      <c r="AG52" s="52">
        <v>110</v>
      </c>
      <c r="AH52" s="52">
        <v>120</v>
      </c>
      <c r="AI52" s="52">
        <v>130</v>
      </c>
      <c r="AJ52" s="52">
        <v>140</v>
      </c>
      <c r="AK52" s="52">
        <v>150</v>
      </c>
      <c r="AL52" s="52">
        <v>160</v>
      </c>
      <c r="AM52" s="52">
        <v>170</v>
      </c>
      <c r="AN52" s="53">
        <v>180</v>
      </c>
      <c r="AO52" s="1"/>
    </row>
    <row r="53" spans="1:41" ht="23.25" thickBot="1">
      <c r="A53" s="1"/>
      <c r="B53" s="48" t="s">
        <v>371</v>
      </c>
      <c r="C53" s="49" t="s">
        <v>372</v>
      </c>
      <c r="D53" s="147"/>
      <c r="E53" s="54"/>
      <c r="F53" s="55" t="s">
        <v>116</v>
      </c>
      <c r="G53" s="55" t="s">
        <v>116</v>
      </c>
      <c r="H53" s="55" t="s">
        <v>116</v>
      </c>
      <c r="I53" s="55" t="s">
        <v>116</v>
      </c>
      <c r="J53" s="55" t="s">
        <v>116</v>
      </c>
      <c r="K53" s="55" t="s">
        <v>116</v>
      </c>
      <c r="L53" s="55" t="s">
        <v>116</v>
      </c>
      <c r="M53" s="55" t="s">
        <v>116</v>
      </c>
      <c r="N53" s="54"/>
      <c r="O53" s="55" t="s">
        <v>116</v>
      </c>
      <c r="P53" s="55" t="s">
        <v>116</v>
      </c>
      <c r="Q53" s="54"/>
      <c r="R53" s="55" t="s">
        <v>116</v>
      </c>
      <c r="S53" s="55" t="s">
        <v>116</v>
      </c>
      <c r="T53" s="55" t="s">
        <v>116</v>
      </c>
      <c r="U53" s="54"/>
      <c r="V53" s="144"/>
      <c r="W53" s="56" t="str">
        <f>'SP計算機'!W53</f>
        <v>装備時攻撃力+5</v>
      </c>
      <c r="X53" s="56" t="str">
        <f>'SP計算機'!X53</f>
        <v>たいぼく斬</v>
      </c>
      <c r="Y53" s="56" t="str">
        <f>'SP計算機'!Y53</f>
        <v>装備時攻撃力+10</v>
      </c>
      <c r="Z53" s="56" t="str">
        <f>'SP計算機'!Z53</f>
        <v>蒼天魔斬</v>
      </c>
      <c r="AA53" s="56" t="str">
        <f>'SP計算機'!AA53</f>
        <v>装備時攻撃力+15</v>
      </c>
      <c r="AB53" s="56" t="str">
        <f>'SP計算機'!AB53</f>
        <v>かぶと割り</v>
      </c>
      <c r="AC53" s="56" t="str">
        <f>'SP計算機'!AC53</f>
        <v>装備時会心率+2%</v>
      </c>
      <c r="AD53" s="56" t="str">
        <f>'SP計算機'!AD53</f>
        <v>まじん斬り</v>
      </c>
      <c r="AE53" s="56" t="str">
        <f>'SP計算機'!AE53</f>
        <v>装備時攻撃力+20</v>
      </c>
      <c r="AF53" s="56" t="str">
        <f>'SP計算機'!AF53</f>
        <v>オノむそう </v>
      </c>
      <c r="AG53" s="56" t="str">
        <f>'SP計算機'!AG53</f>
        <v>装備時攻撃力+10</v>
      </c>
      <c r="AH53" s="56" t="str">
        <f>'SP計算機'!AH53</f>
        <v>鉄甲斬</v>
      </c>
      <c r="AI53" s="56" t="str">
        <f>'SP計算機'!AI53</f>
        <v>装備時会心率+3%</v>
      </c>
      <c r="AJ53" s="56" t="str">
        <f>'SP計算機'!AJ53</f>
        <v>真・オノむそう</v>
      </c>
      <c r="AK53" s="56" t="str">
        <f>'SP計算機'!AK53</f>
        <v>装備時こうげき力+10 </v>
      </c>
      <c r="AL53" s="57">
        <f>'SP計算機'!AL53</f>
        <v>0</v>
      </c>
      <c r="AM53" s="57">
        <f>'SP計算機'!AM53</f>
        <v>0</v>
      </c>
      <c r="AN53" s="66">
        <f>'SP計算機'!AN53</f>
        <v>0</v>
      </c>
      <c r="AO53" s="1"/>
    </row>
    <row r="54" spans="1:41" ht="15">
      <c r="A54" s="1"/>
      <c r="B54" s="48" t="s">
        <v>382</v>
      </c>
      <c r="C54" s="49" t="s">
        <v>383</v>
      </c>
      <c r="D54" s="145" t="s">
        <v>384</v>
      </c>
      <c r="E54" s="70">
        <f>'SP計算機'!E54+'SP計算機'!E55</f>
        <v>0</v>
      </c>
      <c r="F54" s="70">
        <f>'SP計算機'!F54+'SP計算機'!F55</f>
        <v>0</v>
      </c>
      <c r="G54" s="70">
        <f>'SP計算機'!G54+'SP計算機'!G55</f>
        <v>0</v>
      </c>
      <c r="H54" s="58" t="s">
        <v>116</v>
      </c>
      <c r="I54" s="58" t="s">
        <v>116</v>
      </c>
      <c r="J54" s="70">
        <f>'SP計算機'!J54+'SP計算機'!J55</f>
        <v>0</v>
      </c>
      <c r="K54" s="58" t="s">
        <v>116</v>
      </c>
      <c r="L54" s="70">
        <f>'SP計算機'!L54+'SP計算機'!L55</f>
        <v>0</v>
      </c>
      <c r="M54" s="70">
        <f>'SP計算機'!M54+'SP計算機'!M55</f>
        <v>0</v>
      </c>
      <c r="N54" s="58" t="s">
        <v>116</v>
      </c>
      <c r="O54" s="70">
        <f>'SP計算機'!O54+'SP計算機'!O55</f>
        <v>0</v>
      </c>
      <c r="P54" s="58" t="s">
        <v>116</v>
      </c>
      <c r="Q54" s="58" t="s">
        <v>116</v>
      </c>
      <c r="R54" s="58" t="s">
        <v>116</v>
      </c>
      <c r="S54" s="58" t="s">
        <v>116</v>
      </c>
      <c r="T54" s="58" t="s">
        <v>116</v>
      </c>
      <c r="U54" s="70">
        <f>'SP計算機'!U54+'SP計算機'!U55</f>
        <v>0</v>
      </c>
      <c r="V54" s="143">
        <f>SUM($E54:$U55)</f>
        <v>0</v>
      </c>
      <c r="W54" s="60">
        <v>6</v>
      </c>
      <c r="X54" s="60">
        <v>12</v>
      </c>
      <c r="Y54" s="60">
        <v>18</v>
      </c>
      <c r="Z54" s="60">
        <v>25</v>
      </c>
      <c r="AA54" s="60">
        <v>32</v>
      </c>
      <c r="AB54" s="60">
        <v>40</v>
      </c>
      <c r="AC54" s="60">
        <v>52</v>
      </c>
      <c r="AD54" s="60">
        <v>66</v>
      </c>
      <c r="AE54" s="60">
        <v>82</v>
      </c>
      <c r="AF54" s="60">
        <v>100</v>
      </c>
      <c r="AG54" s="52">
        <v>110</v>
      </c>
      <c r="AH54" s="52">
        <v>120</v>
      </c>
      <c r="AI54" s="52">
        <v>130</v>
      </c>
      <c r="AJ54" s="52">
        <v>140</v>
      </c>
      <c r="AK54" s="52">
        <v>150</v>
      </c>
      <c r="AL54" s="52">
        <v>160</v>
      </c>
      <c r="AM54" s="52">
        <v>170</v>
      </c>
      <c r="AN54" s="53">
        <v>180</v>
      </c>
      <c r="AO54" s="1"/>
    </row>
    <row r="55" spans="1:41" ht="24" customHeight="1" thickBot="1">
      <c r="A55" s="1"/>
      <c r="B55" s="48" t="s">
        <v>382</v>
      </c>
      <c r="C55" s="49" t="s">
        <v>383</v>
      </c>
      <c r="D55" s="147"/>
      <c r="E55" s="54"/>
      <c r="F55" s="54"/>
      <c r="G55" s="54"/>
      <c r="H55" s="55" t="s">
        <v>116</v>
      </c>
      <c r="I55" s="55" t="s">
        <v>116</v>
      </c>
      <c r="J55" s="54"/>
      <c r="K55" s="55" t="s">
        <v>116</v>
      </c>
      <c r="L55" s="54"/>
      <c r="M55" s="54"/>
      <c r="N55" s="55" t="s">
        <v>116</v>
      </c>
      <c r="O55" s="54"/>
      <c r="P55" s="55" t="s">
        <v>116</v>
      </c>
      <c r="Q55" s="55" t="s">
        <v>116</v>
      </c>
      <c r="R55" s="55" t="s">
        <v>116</v>
      </c>
      <c r="S55" s="55" t="s">
        <v>116</v>
      </c>
      <c r="T55" s="55" t="s">
        <v>116</v>
      </c>
      <c r="U55" s="54"/>
      <c r="V55" s="144"/>
      <c r="W55" s="57" t="str">
        <f>'SP計算機'!W55</f>
        <v>装備時盾ガード率+1%</v>
      </c>
      <c r="X55" s="56" t="str">
        <f>'SP計算機'!X55</f>
        <v>ぼうぎょ</v>
      </c>
      <c r="Y55" s="63" t="str">
        <f>'SP計算機'!Y55</f>
        <v>装備時盾ガード率+1%</v>
      </c>
      <c r="Z55" s="56" t="str">
        <f>'SP計算機'!Z55</f>
        <v>ビッグシールド</v>
      </c>
      <c r="AA55" s="63" t="str">
        <f>'SP計算機'!AA55</f>
        <v>装備時盾ガード率+1%</v>
      </c>
      <c r="AB55" s="56" t="str">
        <f>'SP計算機'!AB55</f>
        <v>シールドアタック</v>
      </c>
      <c r="AC55" s="63" t="str">
        <f>'SP計算機'!AC55</f>
        <v>装備時盾ガード率+1%</v>
      </c>
      <c r="AD55" s="56" t="str">
        <f>'SP計算機'!AD55</f>
        <v>まもりのたて</v>
      </c>
      <c r="AE55" s="56" t="str">
        <f>'SP計算機'!AE55</f>
        <v>装備時守備力+30</v>
      </c>
      <c r="AF55" s="56" t="str">
        <f>'SP計算機'!AF55</f>
        <v>会心完全ガード</v>
      </c>
      <c r="AG55" s="56" t="str">
        <f>'SP計算機'!AG55</f>
        <v>装備時守備力+10</v>
      </c>
      <c r="AH55" s="56" t="str">
        <f>'SP計算機'!AH55</f>
        <v>ファランクス</v>
      </c>
      <c r="AI55" s="57" t="str">
        <f>'SP計算機'!AI55</f>
        <v>装備時盾ガード率+1%</v>
      </c>
      <c r="AJ55" s="56" t="str">
        <f>'SP計算機'!AJ55</f>
        <v>スペルガード</v>
      </c>
      <c r="AK55" s="56" t="str">
        <f>'SP計算機'!AK55</f>
        <v>装備時しゅび力+10 </v>
      </c>
      <c r="AL55" s="57">
        <f>'SP計算機'!AL55</f>
        <v>0</v>
      </c>
      <c r="AM55" s="57">
        <f>'SP計算機'!AM55</f>
        <v>0</v>
      </c>
      <c r="AN55" s="66">
        <f>'SP計算機'!AN55</f>
        <v>0</v>
      </c>
      <c r="AO55" s="1"/>
    </row>
    <row r="56" spans="1:41" ht="15">
      <c r="A56" s="1"/>
      <c r="B56" s="48" t="s">
        <v>396</v>
      </c>
      <c r="C56" s="49" t="s">
        <v>397</v>
      </c>
      <c r="D56" s="145" t="s">
        <v>398</v>
      </c>
      <c r="E56" s="58" t="s">
        <v>116</v>
      </c>
      <c r="F56" s="58" t="s">
        <v>116</v>
      </c>
      <c r="G56" s="70">
        <f>'SP計算機'!G56+'SP計算機'!G57</f>
        <v>0</v>
      </c>
      <c r="H56" s="58" t="s">
        <v>116</v>
      </c>
      <c r="I56" s="58" t="s">
        <v>116</v>
      </c>
      <c r="J56" s="58" t="s">
        <v>116</v>
      </c>
      <c r="K56" s="58" t="s">
        <v>116</v>
      </c>
      <c r="L56" s="58" t="s">
        <v>116</v>
      </c>
      <c r="M56" s="70">
        <f>'SP計算機'!M56+'SP計算機'!M57</f>
        <v>0</v>
      </c>
      <c r="N56" s="58" t="s">
        <v>116</v>
      </c>
      <c r="O56" s="70">
        <f>'SP計算機'!O56+'SP計算機'!O57</f>
        <v>0</v>
      </c>
      <c r="P56" s="58" t="s">
        <v>116</v>
      </c>
      <c r="Q56" s="58" t="s">
        <v>116</v>
      </c>
      <c r="R56" s="58" t="s">
        <v>116</v>
      </c>
      <c r="S56" s="58" t="s">
        <v>116</v>
      </c>
      <c r="T56" s="58" t="s">
        <v>116</v>
      </c>
      <c r="U56" s="70">
        <f>'SP計算機'!U56+'SP計算機'!U57</f>
        <v>0</v>
      </c>
      <c r="V56" s="143">
        <f>SUM($E56:$U57)</f>
        <v>0</v>
      </c>
      <c r="W56" s="60">
        <v>3</v>
      </c>
      <c r="X56" s="60">
        <v>7</v>
      </c>
      <c r="Y56" s="60">
        <v>13</v>
      </c>
      <c r="Z56" s="60">
        <v>21</v>
      </c>
      <c r="AA56" s="60">
        <v>31</v>
      </c>
      <c r="AB56" s="60">
        <v>44</v>
      </c>
      <c r="AC56" s="60">
        <v>57</v>
      </c>
      <c r="AD56" s="60">
        <v>70</v>
      </c>
      <c r="AE56" s="60">
        <v>84</v>
      </c>
      <c r="AF56" s="60">
        <v>100</v>
      </c>
      <c r="AG56" s="52">
        <v>110</v>
      </c>
      <c r="AH56" s="52">
        <v>120</v>
      </c>
      <c r="AI56" s="52">
        <v>130</v>
      </c>
      <c r="AJ56" s="52">
        <v>140</v>
      </c>
      <c r="AK56" s="52">
        <v>150</v>
      </c>
      <c r="AL56" s="52">
        <v>160</v>
      </c>
      <c r="AM56" s="52">
        <v>170</v>
      </c>
      <c r="AN56" s="53">
        <v>180</v>
      </c>
      <c r="AO56" s="1"/>
    </row>
    <row r="57" spans="1:41" ht="23.25" thickBot="1">
      <c r="A57" s="1"/>
      <c r="B57" s="48" t="s">
        <v>396</v>
      </c>
      <c r="C57" s="49" t="s">
        <v>397</v>
      </c>
      <c r="D57" s="147"/>
      <c r="E57" s="55" t="s">
        <v>116</v>
      </c>
      <c r="F57" s="55" t="s">
        <v>116</v>
      </c>
      <c r="G57" s="54"/>
      <c r="H57" s="55" t="s">
        <v>116</v>
      </c>
      <c r="I57" s="55" t="s">
        <v>116</v>
      </c>
      <c r="J57" s="55" t="s">
        <v>116</v>
      </c>
      <c r="K57" s="55" t="s">
        <v>116</v>
      </c>
      <c r="L57" s="55" t="s">
        <v>116</v>
      </c>
      <c r="M57" s="54"/>
      <c r="N57" s="55" t="s">
        <v>116</v>
      </c>
      <c r="O57" s="54"/>
      <c r="P57" s="55" t="s">
        <v>116</v>
      </c>
      <c r="Q57" s="55" t="s">
        <v>116</v>
      </c>
      <c r="R57" s="55" t="s">
        <v>116</v>
      </c>
      <c r="S57" s="55" t="s">
        <v>116</v>
      </c>
      <c r="T57" s="55" t="s">
        <v>116</v>
      </c>
      <c r="U57" s="54"/>
      <c r="V57" s="144"/>
      <c r="W57" s="57" t="str">
        <f>'SP計算機'!W57</f>
        <v>装備時MP吸収率+2%</v>
      </c>
      <c r="X57" s="56" t="str">
        <f>'SP計算機'!X57</f>
        <v>悪魔ばらい</v>
      </c>
      <c r="Y57" s="57" t="str">
        <f>'SP計算機'!Y57</f>
        <v>戦闘勝利時MP小回復</v>
      </c>
      <c r="Z57" s="56" t="str">
        <f>'SP計算機'!Z57</f>
        <v>早詠みの杖</v>
      </c>
      <c r="AA57" s="56" t="str">
        <f>'SP計算機'!AA57</f>
        <v>装備時攻撃魔力+30</v>
      </c>
      <c r="AB57" s="56" t="str">
        <f>'SP計算機'!AB57</f>
        <v>しゅくふくの杖</v>
      </c>
      <c r="AC57" s="56" t="str">
        <f>'SP計算機'!AC57</f>
        <v>装備時攻撃魔力+30</v>
      </c>
      <c r="AD57" s="56" t="str">
        <f>'SP計算機'!AD57</f>
        <v>暴走魔法陣</v>
      </c>
      <c r="AE57" s="56" t="str">
        <f>'SP計算機'!AE57</f>
        <v>装備時最大MP+100</v>
      </c>
      <c r="AF57" s="57" t="str">
        <f>'SP計算機'!AF57</f>
        <v>戦闘勝利時MP中回復</v>
      </c>
      <c r="AG57" s="56" t="str">
        <f>'SP計算機'!AG57</f>
        <v>装備時MP吸収率+4%</v>
      </c>
      <c r="AH57" s="56" t="str">
        <f>'SP計算機'!AH57</f>
        <v>超暴走魔法陣</v>
      </c>
      <c r="AI57" s="56" t="str">
        <f>'SP計算機'!AI57</f>
        <v>装備時攻撃魔力+10</v>
      </c>
      <c r="AJ57" s="56" t="str">
        <f>'SP計算機'!AJ57</f>
        <v>復活の杖</v>
      </c>
      <c r="AK57" s="56" t="str">
        <f>'SP計算機'!AK57</f>
        <v>装備時最大MP+30 </v>
      </c>
      <c r="AL57" s="57">
        <f>'SP計算機'!AL57</f>
        <v>0</v>
      </c>
      <c r="AM57" s="57">
        <f>'SP計算機'!AM57</f>
        <v>0</v>
      </c>
      <c r="AN57" s="66">
        <f>'SP計算機'!AN57</f>
        <v>0</v>
      </c>
      <c r="AO57" s="1"/>
    </row>
    <row r="58" spans="1:41" ht="15">
      <c r="A58" s="1"/>
      <c r="B58" s="48" t="s">
        <v>413</v>
      </c>
      <c r="C58" s="49" t="s">
        <v>414</v>
      </c>
      <c r="D58" s="145" t="s">
        <v>415</v>
      </c>
      <c r="E58" s="58" t="s">
        <v>116</v>
      </c>
      <c r="F58" s="58" t="s">
        <v>116</v>
      </c>
      <c r="G58" s="70">
        <f>'SP計算機'!G58+'SP計算機'!G59</f>
        <v>0</v>
      </c>
      <c r="H58" s="58" t="s">
        <v>116</v>
      </c>
      <c r="I58" s="70">
        <f>'SP計算機'!I58+'SP計算機'!I59</f>
        <v>0</v>
      </c>
      <c r="J58" s="70">
        <f>'SP計算機'!J58+'SP計算機'!J59</f>
        <v>0</v>
      </c>
      <c r="K58" s="58" t="s">
        <v>116</v>
      </c>
      <c r="L58" s="58" t="s">
        <v>116</v>
      </c>
      <c r="M58" s="58" t="s">
        <v>116</v>
      </c>
      <c r="N58" s="58" t="s">
        <v>116</v>
      </c>
      <c r="O58" s="58" t="s">
        <v>116</v>
      </c>
      <c r="P58" s="58" t="s">
        <v>116</v>
      </c>
      <c r="Q58" s="58" t="s">
        <v>116</v>
      </c>
      <c r="R58" s="58" t="s">
        <v>116</v>
      </c>
      <c r="S58" s="70">
        <f>'SP計算機'!S58+'SP計算機'!S59</f>
        <v>0</v>
      </c>
      <c r="T58" s="58" t="s">
        <v>116</v>
      </c>
      <c r="U58" s="70">
        <f>'SP計算機'!U58+'SP計算機'!U59</f>
        <v>0</v>
      </c>
      <c r="V58" s="143">
        <f>SUM($E58:$U59)</f>
        <v>0</v>
      </c>
      <c r="W58" s="60">
        <v>3</v>
      </c>
      <c r="X58" s="60">
        <v>7</v>
      </c>
      <c r="Y58" s="60">
        <v>13</v>
      </c>
      <c r="Z58" s="60">
        <v>22</v>
      </c>
      <c r="AA58" s="60">
        <v>35</v>
      </c>
      <c r="AB58" s="60">
        <v>42</v>
      </c>
      <c r="AC58" s="60">
        <v>58</v>
      </c>
      <c r="AD58" s="60">
        <v>76</v>
      </c>
      <c r="AE58" s="60">
        <v>88</v>
      </c>
      <c r="AF58" s="60">
        <v>100</v>
      </c>
      <c r="AG58" s="52">
        <v>110</v>
      </c>
      <c r="AH58" s="52">
        <v>120</v>
      </c>
      <c r="AI58" s="52">
        <v>130</v>
      </c>
      <c r="AJ58" s="52">
        <v>140</v>
      </c>
      <c r="AK58" s="52">
        <v>150</v>
      </c>
      <c r="AL58" s="52">
        <v>160</v>
      </c>
      <c r="AM58" s="52">
        <v>170</v>
      </c>
      <c r="AN58" s="53">
        <v>180</v>
      </c>
      <c r="AO58" s="1"/>
    </row>
    <row r="59" spans="1:41" ht="23.25" thickBot="1">
      <c r="A59" s="1"/>
      <c r="B59" s="48" t="s">
        <v>416</v>
      </c>
      <c r="C59" s="49" t="s">
        <v>414</v>
      </c>
      <c r="D59" s="147"/>
      <c r="E59" s="55" t="s">
        <v>116</v>
      </c>
      <c r="F59" s="55" t="s">
        <v>116</v>
      </c>
      <c r="G59" s="65"/>
      <c r="H59" s="55" t="s">
        <v>116</v>
      </c>
      <c r="I59" s="65"/>
      <c r="J59" s="65"/>
      <c r="K59" s="55" t="s">
        <v>116</v>
      </c>
      <c r="L59" s="55" t="s">
        <v>116</v>
      </c>
      <c r="M59" s="55" t="s">
        <v>116</v>
      </c>
      <c r="N59" s="55" t="s">
        <v>116</v>
      </c>
      <c r="O59" s="55" t="s">
        <v>116</v>
      </c>
      <c r="P59" s="55" t="s">
        <v>116</v>
      </c>
      <c r="Q59" s="55" t="s">
        <v>116</v>
      </c>
      <c r="R59" s="55" t="s">
        <v>116</v>
      </c>
      <c r="S59" s="54"/>
      <c r="T59" s="55" t="s">
        <v>116</v>
      </c>
      <c r="U59" s="54"/>
      <c r="V59" s="144"/>
      <c r="W59" s="57" t="str">
        <f>'SP計算機'!W59</f>
        <v>キラーブーン</v>
      </c>
      <c r="X59" s="56" t="str">
        <f>'SP計算機'!X59</f>
        <v>装備時攻撃力+5</v>
      </c>
      <c r="Y59" s="56" t="str">
        <f>'SP計算機'!Y59</f>
        <v>スリープダガー</v>
      </c>
      <c r="Z59" s="57" t="str">
        <f>'SP計算機'!Z59</f>
        <v>攻撃時たまにMP回復</v>
      </c>
      <c r="AA59" s="56" t="str">
        <f>'SP計算機'!AA59</f>
        <v>ヒュプノスハント</v>
      </c>
      <c r="AB59" s="56" t="str">
        <f>'SP計算機'!AB59</f>
        <v>装備時攻撃力+10</v>
      </c>
      <c r="AC59" s="56" t="str">
        <f>'SP計算機'!AC59</f>
        <v>ヴァイパーファング</v>
      </c>
      <c r="AD59" s="56" t="str">
        <f>'SP計算機'!AD59</f>
        <v>装備時会心率+2%</v>
      </c>
      <c r="AE59" s="56" t="str">
        <f>'SP計算機'!AE59</f>
        <v>装備時攻撃力+15</v>
      </c>
      <c r="AF59" s="56" t="str">
        <f>'SP計算機'!AF59</f>
        <v>タナトスハント</v>
      </c>
      <c r="AG59" s="56" t="str">
        <f>'SP計算機'!AG59</f>
        <v>装備時会心率+2%</v>
      </c>
      <c r="AH59" s="56" t="str">
        <f>'SP計算機'!AH59</f>
        <v>カオスエッジ</v>
      </c>
      <c r="AI59" s="56" t="str">
        <f>'SP計算機'!AI59</f>
        <v>装備時攻撃力+5</v>
      </c>
      <c r="AJ59" s="56" t="str">
        <f>'SP計算機'!AJ59</f>
        <v>ナイトメアファング</v>
      </c>
      <c r="AK59" s="57" t="str">
        <f>'SP計算機'!AK59</f>
        <v>状態異常成功率アップ </v>
      </c>
      <c r="AL59" s="57">
        <f>'SP計算機'!AL59</f>
        <v>0</v>
      </c>
      <c r="AM59" s="57">
        <f>'SP計算機'!AM59</f>
        <v>0</v>
      </c>
      <c r="AN59" s="66">
        <f>'SP計算機'!AN59</f>
        <v>0</v>
      </c>
      <c r="AO59" s="1"/>
    </row>
    <row r="60" spans="1:41" ht="15">
      <c r="A60" s="1"/>
      <c r="B60" s="48" t="s">
        <v>425</v>
      </c>
      <c r="C60" s="49" t="s">
        <v>426</v>
      </c>
      <c r="D60" s="145" t="s">
        <v>427</v>
      </c>
      <c r="E60" s="58" t="s">
        <v>116</v>
      </c>
      <c r="F60" s="58" t="s">
        <v>116</v>
      </c>
      <c r="G60" s="70">
        <f>'SP計算機'!G60+'SP計算機'!G61</f>
        <v>0</v>
      </c>
      <c r="H60" s="58" t="s">
        <v>116</v>
      </c>
      <c r="I60" s="70">
        <f>'SP計算機'!I60+'SP計算機'!I61</f>
        <v>0</v>
      </c>
      <c r="J60" s="58" t="s">
        <v>116</v>
      </c>
      <c r="K60" s="58" t="s">
        <v>116</v>
      </c>
      <c r="L60" s="58" t="s">
        <v>116</v>
      </c>
      <c r="M60" s="58" t="s">
        <v>116</v>
      </c>
      <c r="N60" s="58" t="s">
        <v>116</v>
      </c>
      <c r="O60" s="58" t="s">
        <v>116</v>
      </c>
      <c r="P60" s="70">
        <f>'SP計算機'!P60+'SP計算機'!P61</f>
        <v>0</v>
      </c>
      <c r="Q60" s="70">
        <f>'SP計算機'!Q60+'SP計算機'!Q61</f>
        <v>0</v>
      </c>
      <c r="R60" s="58" t="s">
        <v>116</v>
      </c>
      <c r="S60" s="58" t="s">
        <v>116</v>
      </c>
      <c r="T60" s="70">
        <f>'SP計算機'!T60+'SP計算機'!T61</f>
        <v>0</v>
      </c>
      <c r="U60" s="70">
        <f>'SP計算機'!U60+'SP計算機'!U61</f>
        <v>0</v>
      </c>
      <c r="V60" s="143">
        <f>SUM($E60:$U61)</f>
        <v>0</v>
      </c>
      <c r="W60" s="60">
        <v>3</v>
      </c>
      <c r="X60" s="60">
        <v>7</v>
      </c>
      <c r="Y60" s="60">
        <v>13</v>
      </c>
      <c r="Z60" s="60">
        <v>22</v>
      </c>
      <c r="AA60" s="60">
        <v>35</v>
      </c>
      <c r="AB60" s="60">
        <v>42</v>
      </c>
      <c r="AC60" s="60">
        <v>58</v>
      </c>
      <c r="AD60" s="60">
        <v>76</v>
      </c>
      <c r="AE60" s="60">
        <v>88</v>
      </c>
      <c r="AF60" s="60">
        <v>100</v>
      </c>
      <c r="AG60" s="52">
        <v>110</v>
      </c>
      <c r="AH60" s="52">
        <v>120</v>
      </c>
      <c r="AI60" s="52">
        <v>130</v>
      </c>
      <c r="AJ60" s="52">
        <v>140</v>
      </c>
      <c r="AK60" s="52">
        <v>150</v>
      </c>
      <c r="AL60" s="52">
        <v>160</v>
      </c>
      <c r="AM60" s="52">
        <v>170</v>
      </c>
      <c r="AN60" s="53">
        <v>180</v>
      </c>
      <c r="AO60" s="1"/>
    </row>
    <row r="61" spans="1:41" ht="24.75" customHeight="1" thickBot="1">
      <c r="A61" s="1"/>
      <c r="B61" s="48" t="s">
        <v>425</v>
      </c>
      <c r="C61" s="49" t="s">
        <v>426</v>
      </c>
      <c r="D61" s="147"/>
      <c r="E61" s="55" t="s">
        <v>116</v>
      </c>
      <c r="F61" s="55" t="s">
        <v>116</v>
      </c>
      <c r="G61" s="65"/>
      <c r="H61" s="55" t="s">
        <v>116</v>
      </c>
      <c r="I61" s="65"/>
      <c r="J61" s="55" t="s">
        <v>116</v>
      </c>
      <c r="K61" s="55" t="s">
        <v>116</v>
      </c>
      <c r="L61" s="55" t="s">
        <v>116</v>
      </c>
      <c r="M61" s="55" t="s">
        <v>116</v>
      </c>
      <c r="N61" s="55" t="s">
        <v>116</v>
      </c>
      <c r="O61" s="55" t="s">
        <v>116</v>
      </c>
      <c r="P61" s="65"/>
      <c r="Q61" s="65"/>
      <c r="R61" s="55" t="s">
        <v>116</v>
      </c>
      <c r="S61" s="55" t="s">
        <v>116</v>
      </c>
      <c r="T61" s="54"/>
      <c r="U61" s="54"/>
      <c r="V61" s="144"/>
      <c r="W61" s="57" t="str">
        <f>'SP計算機'!W61</f>
        <v>らせん打ち</v>
      </c>
      <c r="X61" s="56" t="str">
        <f>'SP計算機'!X61</f>
        <v>装備時攻撃力+5</v>
      </c>
      <c r="Y61" s="56" t="str">
        <f>'SP計算機'!Y61</f>
        <v>愛のムチ</v>
      </c>
      <c r="Z61" s="56" t="str">
        <f>'SP計算機'!Z61</f>
        <v>装備時攻撃力+5</v>
      </c>
      <c r="AA61" s="56" t="str">
        <f>'SP計算機'!AA61</f>
        <v>スパークショット</v>
      </c>
      <c r="AB61" s="56" t="str">
        <f>'SP計算機'!AB61</f>
        <v>しばり打ち</v>
      </c>
      <c r="AC61" s="56" t="str">
        <f>'SP計算機'!AC61</f>
        <v>装備時攻撃力+5</v>
      </c>
      <c r="AD61" s="56" t="str">
        <f>'SP計算機'!AD61</f>
        <v>地ばしり打ち</v>
      </c>
      <c r="AE61" s="57" t="str">
        <f>'SP計算機'!AE61</f>
        <v>装備時効果範囲+2m</v>
      </c>
      <c r="AF61" s="56" t="str">
        <f>'SP計算機'!AF61</f>
        <v>双竜打ち</v>
      </c>
      <c r="AG61" s="56" t="str">
        <f>'SP計算機'!AG61</f>
        <v>装備時攻撃力+10</v>
      </c>
      <c r="AH61" s="56" t="str">
        <f>'SP計算機'!AH61</f>
        <v>疾風迅雷</v>
      </c>
      <c r="AI61" s="56" t="str">
        <f>'SP計算機'!AI61</f>
        <v>装備時会心率+4%</v>
      </c>
      <c r="AJ61" s="56" t="str">
        <f>'SP計算機'!AJ61</f>
        <v>極竜打ち</v>
      </c>
      <c r="AK61" s="56" t="str">
        <f>'SP計算機'!AK61</f>
        <v>装備時こうげき力+10 </v>
      </c>
      <c r="AL61" s="57">
        <f>'SP計算機'!AL61</f>
        <v>0</v>
      </c>
      <c r="AM61" s="57">
        <f>'SP計算機'!AM61</f>
        <v>0</v>
      </c>
      <c r="AN61" s="66">
        <f>'SP計算機'!AN61</f>
        <v>0</v>
      </c>
      <c r="AO61" s="1"/>
    </row>
    <row r="62" spans="1:41" ht="15">
      <c r="A62" s="1"/>
      <c r="B62" s="48" t="s">
        <v>438</v>
      </c>
      <c r="C62" s="49" t="s">
        <v>439</v>
      </c>
      <c r="D62" s="145" t="s">
        <v>440</v>
      </c>
      <c r="E62" s="58" t="s">
        <v>116</v>
      </c>
      <c r="F62" s="70">
        <f>'SP計算機'!F62+'SP計算機'!F63</f>
        <v>0</v>
      </c>
      <c r="G62" s="58" t="s">
        <v>116</v>
      </c>
      <c r="H62" s="58" t="s">
        <v>116</v>
      </c>
      <c r="I62" s="58" t="s">
        <v>116</v>
      </c>
      <c r="J62" s="58" t="s">
        <v>116</v>
      </c>
      <c r="K62" s="58" t="s">
        <v>116</v>
      </c>
      <c r="L62" s="70">
        <f>'SP計算機'!L62+'SP計算機'!L63</f>
        <v>0</v>
      </c>
      <c r="M62" s="58" t="s">
        <v>116</v>
      </c>
      <c r="N62" s="58" t="s">
        <v>116</v>
      </c>
      <c r="O62" s="58" t="s">
        <v>116</v>
      </c>
      <c r="P62" s="58" t="s">
        <v>116</v>
      </c>
      <c r="Q62" s="58" t="s">
        <v>116</v>
      </c>
      <c r="R62" s="70">
        <f>'SP計算機'!R62+'SP計算機'!R63</f>
        <v>0</v>
      </c>
      <c r="S62" s="58" t="s">
        <v>116</v>
      </c>
      <c r="T62" s="58" t="s">
        <v>116</v>
      </c>
      <c r="U62" s="70">
        <f>'SP計算機'!U62+'SP計算機'!U63</f>
        <v>0</v>
      </c>
      <c r="V62" s="143">
        <f>SUM($E62:$U63)</f>
        <v>0</v>
      </c>
      <c r="W62" s="60">
        <v>3</v>
      </c>
      <c r="X62" s="60">
        <v>7</v>
      </c>
      <c r="Y62" s="60">
        <v>13</v>
      </c>
      <c r="Z62" s="60">
        <v>22</v>
      </c>
      <c r="AA62" s="60">
        <v>35</v>
      </c>
      <c r="AB62" s="60">
        <v>42</v>
      </c>
      <c r="AC62" s="60">
        <v>58</v>
      </c>
      <c r="AD62" s="60">
        <v>76</v>
      </c>
      <c r="AE62" s="60">
        <v>88</v>
      </c>
      <c r="AF62" s="60">
        <v>100</v>
      </c>
      <c r="AG62" s="52">
        <v>110</v>
      </c>
      <c r="AH62" s="52">
        <v>120</v>
      </c>
      <c r="AI62" s="52">
        <v>130</v>
      </c>
      <c r="AJ62" s="52">
        <v>140</v>
      </c>
      <c r="AK62" s="52">
        <v>150</v>
      </c>
      <c r="AL62" s="52">
        <v>160</v>
      </c>
      <c r="AM62" s="52">
        <v>170</v>
      </c>
      <c r="AN62" s="53">
        <v>180</v>
      </c>
      <c r="AO62" s="1"/>
    </row>
    <row r="63" spans="1:41" ht="23.25" thickBot="1">
      <c r="A63" s="1"/>
      <c r="B63" s="48" t="s">
        <v>438</v>
      </c>
      <c r="C63" s="49" t="s">
        <v>439</v>
      </c>
      <c r="D63" s="147"/>
      <c r="E63" s="55" t="s">
        <v>116</v>
      </c>
      <c r="F63" s="54"/>
      <c r="G63" s="55" t="s">
        <v>116</v>
      </c>
      <c r="H63" s="55" t="s">
        <v>116</v>
      </c>
      <c r="I63" s="55" t="s">
        <v>116</v>
      </c>
      <c r="J63" s="55" t="s">
        <v>116</v>
      </c>
      <c r="K63" s="55" t="s">
        <v>116</v>
      </c>
      <c r="L63" s="65"/>
      <c r="M63" s="55" t="s">
        <v>116</v>
      </c>
      <c r="N63" s="55" t="s">
        <v>116</v>
      </c>
      <c r="O63" s="55" t="s">
        <v>116</v>
      </c>
      <c r="P63" s="55" t="s">
        <v>116</v>
      </c>
      <c r="Q63" s="55" t="s">
        <v>116</v>
      </c>
      <c r="R63" s="65"/>
      <c r="S63" s="55" t="s">
        <v>116</v>
      </c>
      <c r="T63" s="55" t="s">
        <v>116</v>
      </c>
      <c r="U63" s="54"/>
      <c r="V63" s="144"/>
      <c r="W63" s="57" t="str">
        <f>'SP計算機'!W63</f>
        <v>装備時攻撃力+10</v>
      </c>
      <c r="X63" s="56" t="str">
        <f>'SP計算機'!X63</f>
        <v>けもの突き</v>
      </c>
      <c r="Y63" s="63" t="str">
        <f>'SP計算機'!Y63</f>
        <v>装備時武器ガード率+3%</v>
      </c>
      <c r="Z63" s="56" t="str">
        <f>'SP計算機'!Z63</f>
        <v>装備時会心率+2%</v>
      </c>
      <c r="AA63" s="56" t="str">
        <f>'SP計算機'!AA63</f>
        <v>雷鳴突き</v>
      </c>
      <c r="AB63" s="63" t="str">
        <f>'SP計算機'!AB63</f>
        <v>装備時武器ガード率+3%</v>
      </c>
      <c r="AC63" s="56" t="str">
        <f>'SP計算機'!AC63</f>
        <v>装備時攻撃力+15</v>
      </c>
      <c r="AD63" s="56" t="str">
        <f>'SP計算機'!AD63</f>
        <v>一閃突き</v>
      </c>
      <c r="AE63" s="56" t="str">
        <f>'SP計算機'!AE63</f>
        <v>装備時攻撃力+20</v>
      </c>
      <c r="AF63" s="56" t="str">
        <f>'SP計算機'!AF63</f>
        <v>狼牙突き</v>
      </c>
      <c r="AG63" s="56" t="str">
        <f>'SP計算機'!AG63</f>
        <v>装備時会心率+3%</v>
      </c>
      <c r="AH63" s="56" t="str">
        <f>'SP計算機'!AH63</f>
        <v>さみだれ突き</v>
      </c>
      <c r="AI63" s="57" t="str">
        <f>'SP計算機'!AI63</f>
        <v>装備時武器ガード率+3%</v>
      </c>
      <c r="AJ63" s="56" t="str">
        <f>'SP計算機'!AJ63</f>
        <v>ジゴスパーク</v>
      </c>
      <c r="AK63" s="56" t="str">
        <f>'SP計算機'!AK63</f>
        <v>装備時こうげき力+10 </v>
      </c>
      <c r="AL63" s="57">
        <f>'SP計算機'!AL63</f>
        <v>0</v>
      </c>
      <c r="AM63" s="57">
        <f>'SP計算機'!AM63</f>
        <v>0</v>
      </c>
      <c r="AN63" s="66">
        <f>'SP計算機'!AN63</f>
        <v>0</v>
      </c>
      <c r="AO63" s="1"/>
    </row>
    <row r="64" spans="1:41" ht="15">
      <c r="A64" s="1"/>
      <c r="B64" s="48" t="s">
        <v>448</v>
      </c>
      <c r="C64" s="49" t="s">
        <v>449</v>
      </c>
      <c r="D64" s="145" t="s">
        <v>450</v>
      </c>
      <c r="E64" s="58" t="s">
        <v>116</v>
      </c>
      <c r="F64" s="70">
        <f>'SP計算機'!F64+'SP計算機'!F65</f>
        <v>0</v>
      </c>
      <c r="G64" s="58" t="s">
        <v>116</v>
      </c>
      <c r="H64" s="58" t="s">
        <v>116</v>
      </c>
      <c r="I64" s="58" t="s">
        <v>116</v>
      </c>
      <c r="J64" s="58" t="s">
        <v>116</v>
      </c>
      <c r="K64" s="58" t="s">
        <v>116</v>
      </c>
      <c r="L64" s="70">
        <f>'SP計算機'!L64+'SP計算機'!L65</f>
        <v>0</v>
      </c>
      <c r="M64" s="58" t="s">
        <v>116</v>
      </c>
      <c r="N64" s="58" t="s">
        <v>116</v>
      </c>
      <c r="O64" s="58" t="s">
        <v>116</v>
      </c>
      <c r="P64" s="70">
        <f>'SP計算機'!P64+'SP計算機'!P65</f>
        <v>0</v>
      </c>
      <c r="Q64" s="58" t="s">
        <v>116</v>
      </c>
      <c r="R64" s="58" t="s">
        <v>116</v>
      </c>
      <c r="S64" s="70">
        <f>'SP計算機'!S64+'SP計算機'!S65</f>
        <v>0</v>
      </c>
      <c r="T64" s="58" t="s">
        <v>116</v>
      </c>
      <c r="U64" s="70">
        <f>'SP計算機'!U64+'SP計算機'!U65</f>
        <v>0</v>
      </c>
      <c r="V64" s="143">
        <f>SUM($E64:$U65)</f>
        <v>0</v>
      </c>
      <c r="W64" s="60">
        <v>3</v>
      </c>
      <c r="X64" s="60">
        <v>7</v>
      </c>
      <c r="Y64" s="60">
        <v>13</v>
      </c>
      <c r="Z64" s="60">
        <v>21</v>
      </c>
      <c r="AA64" s="60">
        <v>31</v>
      </c>
      <c r="AB64" s="60">
        <v>44</v>
      </c>
      <c r="AC64" s="60">
        <v>57</v>
      </c>
      <c r="AD64" s="60">
        <v>70</v>
      </c>
      <c r="AE64" s="60">
        <v>84</v>
      </c>
      <c r="AF64" s="60">
        <v>100</v>
      </c>
      <c r="AG64" s="52">
        <v>110</v>
      </c>
      <c r="AH64" s="52">
        <v>120</v>
      </c>
      <c r="AI64" s="52">
        <v>130</v>
      </c>
      <c r="AJ64" s="52">
        <v>140</v>
      </c>
      <c r="AK64" s="52">
        <v>150</v>
      </c>
      <c r="AL64" s="52">
        <v>160</v>
      </c>
      <c r="AM64" s="52">
        <v>170</v>
      </c>
      <c r="AN64" s="53">
        <v>180</v>
      </c>
      <c r="AO64" s="1"/>
    </row>
    <row r="65" spans="1:41" ht="24" customHeight="1" thickBot="1">
      <c r="A65" s="1"/>
      <c r="B65" s="48" t="s">
        <v>448</v>
      </c>
      <c r="C65" s="49" t="s">
        <v>449</v>
      </c>
      <c r="D65" s="147"/>
      <c r="E65" s="55" t="s">
        <v>116</v>
      </c>
      <c r="F65" s="65"/>
      <c r="G65" s="55" t="s">
        <v>116</v>
      </c>
      <c r="H65" s="55" t="s">
        <v>116</v>
      </c>
      <c r="I65" s="55" t="s">
        <v>116</v>
      </c>
      <c r="J65" s="55" t="s">
        <v>116</v>
      </c>
      <c r="K65" s="55" t="s">
        <v>116</v>
      </c>
      <c r="L65" s="65"/>
      <c r="M65" s="55" t="s">
        <v>116</v>
      </c>
      <c r="N65" s="55" t="s">
        <v>116</v>
      </c>
      <c r="O65" s="55" t="s">
        <v>116</v>
      </c>
      <c r="P65" s="65"/>
      <c r="Q65" s="55" t="s">
        <v>116</v>
      </c>
      <c r="R65" s="55" t="s">
        <v>116</v>
      </c>
      <c r="S65" s="54"/>
      <c r="T65" s="55" t="s">
        <v>116</v>
      </c>
      <c r="U65" s="54"/>
      <c r="V65" s="144"/>
      <c r="W65" s="57" t="str">
        <f>'SP計算機'!W65</f>
        <v>装備時MP吸収率+2%</v>
      </c>
      <c r="X65" s="56" t="str">
        <f>'SP計算機'!X65</f>
        <v>マジステッキ</v>
      </c>
      <c r="Y65" s="57" t="str">
        <f>'SP計算機'!Y65</f>
        <v>戦闘勝利時MP小回復</v>
      </c>
      <c r="Z65" s="56" t="str">
        <f>'SP計算機'!Z65</f>
        <v>装備時回復魔力+30</v>
      </c>
      <c r="AA65" s="56" t="str">
        <f>'SP計算機'!AA65</f>
        <v>デビルンチャーム</v>
      </c>
      <c r="AB65" s="56" t="str">
        <f>'SP計算機'!AB65</f>
        <v>装備時最大MP+30</v>
      </c>
      <c r="AC65" s="56" t="str">
        <f>'SP計算機'!AC65</f>
        <v>装備時MP吸収率+2%</v>
      </c>
      <c r="AD65" s="56" t="str">
        <f>'SP計算機'!AD65</f>
        <v>パニパニハニー</v>
      </c>
      <c r="AE65" s="56" t="str">
        <f>'SP計算機'!AE65</f>
        <v>装備時回復魔力+30</v>
      </c>
      <c r="AF65" s="56" t="str">
        <f>'SP計算機'!AF65</f>
        <v>キラキラボーン</v>
      </c>
      <c r="AG65" s="56" t="str">
        <f>'SP計算機'!AG65</f>
        <v>装備時MP吸収率+4%</v>
      </c>
      <c r="AH65" s="56" t="str">
        <f>'SP計算機'!AH65</f>
        <v>ラピッドステッキ</v>
      </c>
      <c r="AI65" s="57" t="str">
        <f>'SP計算機'!AI65</f>
        <v>戦闘勝利時MP中回復</v>
      </c>
      <c r="AJ65" s="56" t="str">
        <f>'SP計算機'!AJ65</f>
        <v>ティンクルバトン</v>
      </c>
      <c r="AK65" s="56" t="str">
        <f>'SP計算機'!AK65</f>
        <v>装備時最大MP+30 </v>
      </c>
      <c r="AL65" s="57">
        <f>'SP計算機'!AL65</f>
        <v>0</v>
      </c>
      <c r="AM65" s="57">
        <f>'SP計算機'!AM65</f>
        <v>0</v>
      </c>
      <c r="AN65" s="66">
        <f>'SP計算機'!AN65</f>
        <v>0</v>
      </c>
      <c r="AO65" s="1"/>
    </row>
    <row r="66" spans="1:41" ht="15">
      <c r="A66" s="1"/>
      <c r="B66" s="48" t="s">
        <v>459</v>
      </c>
      <c r="C66" s="49" t="s">
        <v>460</v>
      </c>
      <c r="D66" s="145" t="s">
        <v>461</v>
      </c>
      <c r="E66" s="58" t="s">
        <v>116</v>
      </c>
      <c r="F66" s="70">
        <f>'SP計算機'!F66+'SP計算機'!F67</f>
        <v>0</v>
      </c>
      <c r="G66" s="58" t="s">
        <v>116</v>
      </c>
      <c r="H66" s="70">
        <f>'SP計算機'!H66+'SP計算機'!H67</f>
        <v>0</v>
      </c>
      <c r="I66" s="58" t="s">
        <v>116</v>
      </c>
      <c r="J66" s="70">
        <f>'SP計算機'!J66+'SP計算機'!J67</f>
        <v>0</v>
      </c>
      <c r="K66" s="58" t="s">
        <v>116</v>
      </c>
      <c r="L66" s="58" t="s">
        <v>116</v>
      </c>
      <c r="M66" s="58" t="s">
        <v>116</v>
      </c>
      <c r="N66" s="58" t="s">
        <v>116</v>
      </c>
      <c r="O66" s="58" t="s">
        <v>116</v>
      </c>
      <c r="P66" s="58" t="s">
        <v>116</v>
      </c>
      <c r="Q66" s="58" t="s">
        <v>116</v>
      </c>
      <c r="R66" s="58" t="s">
        <v>116</v>
      </c>
      <c r="S66" s="58" t="s">
        <v>116</v>
      </c>
      <c r="T66" s="70">
        <f>'SP計算機'!T66+'SP計算機'!T67</f>
        <v>0</v>
      </c>
      <c r="U66" s="70">
        <f>'SP計算機'!U66+'SP計算機'!U67</f>
        <v>0</v>
      </c>
      <c r="V66" s="143">
        <f>SUM($E66:$U67)</f>
        <v>0</v>
      </c>
      <c r="W66" s="60">
        <v>3</v>
      </c>
      <c r="X66" s="60">
        <v>7</v>
      </c>
      <c r="Y66" s="60">
        <v>13</v>
      </c>
      <c r="Z66" s="60">
        <v>22</v>
      </c>
      <c r="AA66" s="60">
        <v>35</v>
      </c>
      <c r="AB66" s="60">
        <v>42</v>
      </c>
      <c r="AC66" s="60">
        <v>58</v>
      </c>
      <c r="AD66" s="60">
        <v>76</v>
      </c>
      <c r="AE66" s="60">
        <v>88</v>
      </c>
      <c r="AF66" s="60">
        <v>100</v>
      </c>
      <c r="AG66" s="52">
        <v>110</v>
      </c>
      <c r="AH66" s="52">
        <v>120</v>
      </c>
      <c r="AI66" s="52">
        <v>130</v>
      </c>
      <c r="AJ66" s="52">
        <v>140</v>
      </c>
      <c r="AK66" s="52">
        <v>150</v>
      </c>
      <c r="AL66" s="52">
        <v>160</v>
      </c>
      <c r="AM66" s="52">
        <v>170</v>
      </c>
      <c r="AN66" s="53">
        <v>180</v>
      </c>
      <c r="AO66" s="1"/>
    </row>
    <row r="67" spans="1:41" ht="24" customHeight="1" thickBot="1">
      <c r="A67" s="1"/>
      <c r="B67" s="48" t="s">
        <v>459</v>
      </c>
      <c r="C67" s="49" t="s">
        <v>460</v>
      </c>
      <c r="D67" s="147"/>
      <c r="E67" s="55" t="s">
        <v>116</v>
      </c>
      <c r="F67" s="65"/>
      <c r="G67" s="55" t="s">
        <v>116</v>
      </c>
      <c r="H67" s="65"/>
      <c r="I67" s="55" t="s">
        <v>116</v>
      </c>
      <c r="J67" s="65"/>
      <c r="K67" s="55" t="s">
        <v>116</v>
      </c>
      <c r="L67" s="55" t="s">
        <v>116</v>
      </c>
      <c r="M67" s="55" t="s">
        <v>116</v>
      </c>
      <c r="N67" s="55" t="s">
        <v>116</v>
      </c>
      <c r="O67" s="55" t="s">
        <v>116</v>
      </c>
      <c r="P67" s="55" t="s">
        <v>116</v>
      </c>
      <c r="Q67" s="55" t="s">
        <v>116</v>
      </c>
      <c r="R67" s="55" t="s">
        <v>116</v>
      </c>
      <c r="S67" s="55" t="s">
        <v>116</v>
      </c>
      <c r="T67" s="54"/>
      <c r="U67" s="54"/>
      <c r="V67" s="144"/>
      <c r="W67" s="57" t="str">
        <f>'SP計算機'!W67</f>
        <v>装備時攻撃力+10</v>
      </c>
      <c r="X67" s="56" t="str">
        <f>'SP計算機'!X67</f>
        <v>足ばらい</v>
      </c>
      <c r="Y67" s="57" t="str">
        <f>'SP計算機'!Y67</f>
        <v>装備時武器ガード率+4%</v>
      </c>
      <c r="Z67" s="56" t="str">
        <f>'SP計算機'!Z67</f>
        <v>黄泉送り</v>
      </c>
      <c r="AA67" s="56" t="str">
        <f>'SP計算機'!AA67</f>
        <v>装備時攻撃力+15</v>
      </c>
      <c r="AB67" s="56" t="str">
        <f>'SP計算機'!AB67</f>
        <v>なぎはらい</v>
      </c>
      <c r="AC67" s="57" t="str">
        <f>'SP計算機'!AC67</f>
        <v>装備時みかわし率+4%</v>
      </c>
      <c r="AD67" s="56" t="str">
        <f>'SP計算機'!AD67</f>
        <v>氷結らんげき</v>
      </c>
      <c r="AE67" s="56" t="str">
        <f>'SP計算機'!AE67</f>
        <v>装備時攻撃力+20</v>
      </c>
      <c r="AF67" s="56" t="str">
        <f>'SP計算機'!AF67</f>
        <v>天地のかまえ</v>
      </c>
      <c r="AG67" s="56" t="str">
        <f>'SP計算機'!AG67</f>
        <v>装備時会心率+2%</v>
      </c>
      <c r="AH67" s="56" t="str">
        <f>'SP計算機'!AH67</f>
        <v>水流のかまえ</v>
      </c>
      <c r="AI67" s="57" t="str">
        <f>'SP計算機'!AI67</f>
        <v>装備時武器ガード率+4%</v>
      </c>
      <c r="AJ67" s="56" t="str">
        <f>'SP計算機'!AJ67</f>
        <v>奥義・棍閃殺</v>
      </c>
      <c r="AK67" s="56" t="str">
        <f>'SP計算機'!AK67</f>
        <v>装備時こうげき力+10 </v>
      </c>
      <c r="AL67" s="57">
        <f>'SP計算機'!AL67</f>
        <v>0</v>
      </c>
      <c r="AM67" s="57">
        <f>'SP計算機'!AM67</f>
        <v>0</v>
      </c>
      <c r="AN67" s="66">
        <f>'SP計算機'!AN67</f>
        <v>0</v>
      </c>
      <c r="AO67" s="1"/>
    </row>
    <row r="68" spans="1:41" ht="15">
      <c r="A68" s="1"/>
      <c r="B68" s="48" t="s">
        <v>470</v>
      </c>
      <c r="C68" s="49" t="s">
        <v>471</v>
      </c>
      <c r="D68" s="145" t="s">
        <v>472</v>
      </c>
      <c r="E68" s="58" t="s">
        <v>116</v>
      </c>
      <c r="F68" s="58" t="s">
        <v>116</v>
      </c>
      <c r="G68" s="58" t="s">
        <v>116</v>
      </c>
      <c r="H68" s="70">
        <f>'SP計算機'!H68+'SP計算機'!H69</f>
        <v>0</v>
      </c>
      <c r="I68" s="70">
        <f>'SP計算機'!I68+'SP計算機'!I69</f>
        <v>0</v>
      </c>
      <c r="J68" s="58" t="s">
        <v>116</v>
      </c>
      <c r="K68" s="58" t="s">
        <v>116</v>
      </c>
      <c r="L68" s="58" t="s">
        <v>116</v>
      </c>
      <c r="M68" s="58" t="s">
        <v>116</v>
      </c>
      <c r="N68" s="58" t="s">
        <v>116</v>
      </c>
      <c r="O68" s="58" t="s">
        <v>116</v>
      </c>
      <c r="P68" s="58" t="s">
        <v>116</v>
      </c>
      <c r="Q68" s="70">
        <f>'SP計算機'!Q68+'SP計算機'!Q69</f>
        <v>0</v>
      </c>
      <c r="R68" s="58" t="s">
        <v>116</v>
      </c>
      <c r="S68" s="58" t="s">
        <v>116</v>
      </c>
      <c r="T68" s="58" t="s">
        <v>116</v>
      </c>
      <c r="U68" s="70">
        <f>'SP計算機'!U68+'SP計算機'!U69</f>
        <v>0</v>
      </c>
      <c r="V68" s="143">
        <f>SUM($E68:$U69)</f>
        <v>0</v>
      </c>
      <c r="W68" s="60">
        <v>3</v>
      </c>
      <c r="X68" s="60">
        <v>7</v>
      </c>
      <c r="Y68" s="60">
        <v>13</v>
      </c>
      <c r="Z68" s="60">
        <v>22</v>
      </c>
      <c r="AA68" s="60">
        <v>35</v>
      </c>
      <c r="AB68" s="60">
        <v>42</v>
      </c>
      <c r="AC68" s="60">
        <v>58</v>
      </c>
      <c r="AD68" s="60">
        <v>76</v>
      </c>
      <c r="AE68" s="60">
        <v>88</v>
      </c>
      <c r="AF68" s="60">
        <v>100</v>
      </c>
      <c r="AG68" s="52">
        <v>110</v>
      </c>
      <c r="AH68" s="52">
        <v>120</v>
      </c>
      <c r="AI68" s="52">
        <v>130</v>
      </c>
      <c r="AJ68" s="52">
        <v>140</v>
      </c>
      <c r="AK68" s="52">
        <v>150</v>
      </c>
      <c r="AL68" s="52">
        <v>160</v>
      </c>
      <c r="AM68" s="52">
        <v>170</v>
      </c>
      <c r="AN68" s="53">
        <v>180</v>
      </c>
      <c r="AO68" s="1"/>
    </row>
    <row r="69" spans="1:41" ht="23.25" thickBot="1">
      <c r="A69" s="1"/>
      <c r="B69" s="48" t="s">
        <v>470</v>
      </c>
      <c r="C69" s="49" t="s">
        <v>471</v>
      </c>
      <c r="D69" s="147"/>
      <c r="E69" s="55" t="s">
        <v>116</v>
      </c>
      <c r="F69" s="55" t="s">
        <v>116</v>
      </c>
      <c r="G69" s="55" t="s">
        <v>116</v>
      </c>
      <c r="H69" s="54"/>
      <c r="I69" s="54"/>
      <c r="J69" s="55" t="s">
        <v>116</v>
      </c>
      <c r="K69" s="55" t="s">
        <v>116</v>
      </c>
      <c r="L69" s="55" t="s">
        <v>116</v>
      </c>
      <c r="M69" s="55" t="s">
        <v>116</v>
      </c>
      <c r="N69" s="55" t="s">
        <v>116</v>
      </c>
      <c r="O69" s="55" t="s">
        <v>116</v>
      </c>
      <c r="P69" s="55" t="s">
        <v>116</v>
      </c>
      <c r="Q69" s="54"/>
      <c r="R69" s="55" t="s">
        <v>116</v>
      </c>
      <c r="S69" s="55" t="s">
        <v>116</v>
      </c>
      <c r="T69" s="55" t="s">
        <v>116</v>
      </c>
      <c r="U69" s="54"/>
      <c r="V69" s="144"/>
      <c r="W69" s="57" t="str">
        <f>'SP計算機'!W69</f>
        <v>ウィングブロウ</v>
      </c>
      <c r="X69" s="56" t="str">
        <f>'SP計算機'!X69</f>
        <v>装備時攻撃力+5</v>
      </c>
      <c r="Y69" s="56" t="str">
        <f>'SP計算機'!Y69</f>
        <v>裂鋼拳</v>
      </c>
      <c r="Z69" s="56" t="str">
        <f>'SP計算機'!Z69</f>
        <v>装備時会心率+2%</v>
      </c>
      <c r="AA69" s="56" t="str">
        <f>'SP計算機'!AA69</f>
        <v>必中拳</v>
      </c>
      <c r="AB69" s="56" t="str">
        <f>'SP計算機'!AB69</f>
        <v>装備時攻撃力+5</v>
      </c>
      <c r="AC69" s="56" t="str">
        <f>'SP計算機'!AC69</f>
        <v>タイガークロー</v>
      </c>
      <c r="AD69" s="56" t="str">
        <f>'SP計算機'!AD69</f>
        <v>装備時会心率+2%</v>
      </c>
      <c r="AE69" s="56" t="str">
        <f>'SP計算機'!AE69</f>
        <v>装備時攻撃力+5</v>
      </c>
      <c r="AF69" s="56" t="str">
        <f>'SP計算機'!AF69</f>
        <v>ゴールドフィンガー</v>
      </c>
      <c r="AG69" s="57" t="str">
        <f>'SP計算機'!AG69</f>
        <v>装備時身かわし率+2%</v>
      </c>
      <c r="AH69" s="56" t="str">
        <f>'SP計算機'!AH69</f>
        <v>サイクロンアッパー</v>
      </c>
      <c r="AI69" s="56" t="str">
        <f>'SP計算機'!AI69</f>
        <v>装備時会心率+2%</v>
      </c>
      <c r="AJ69" s="56" t="str">
        <f>'SP計算機'!AJ69</f>
        <v>ライガークラッシュ</v>
      </c>
      <c r="AK69" s="56" t="str">
        <f>'SP計算機'!AK69</f>
        <v>装備時こうげき力+5 </v>
      </c>
      <c r="AL69" s="57">
        <f>'SP計算機'!AL69</f>
        <v>0</v>
      </c>
      <c r="AM69" s="57">
        <f>'SP計算機'!AM69</f>
        <v>0</v>
      </c>
      <c r="AN69" s="66">
        <f>'SP計算機'!AN69</f>
        <v>0</v>
      </c>
      <c r="AO69" s="1"/>
    </row>
    <row r="70" spans="1:41" ht="15">
      <c r="A70" s="1"/>
      <c r="B70" s="48" t="s">
        <v>482</v>
      </c>
      <c r="C70" s="49" t="s">
        <v>483</v>
      </c>
      <c r="D70" s="145" t="s">
        <v>484</v>
      </c>
      <c r="E70" s="58" t="s">
        <v>116</v>
      </c>
      <c r="F70" s="58" t="s">
        <v>116</v>
      </c>
      <c r="G70" s="58" t="s">
        <v>116</v>
      </c>
      <c r="H70" s="70">
        <f>'SP計算機'!H70+'SP計算機'!H71</f>
        <v>0</v>
      </c>
      <c r="I70" s="58" t="s">
        <v>116</v>
      </c>
      <c r="J70" s="70">
        <f>'SP計算機'!J70+'SP計算機'!J71</f>
        <v>0</v>
      </c>
      <c r="K70" s="58" t="s">
        <v>116</v>
      </c>
      <c r="L70" s="58" t="s">
        <v>116</v>
      </c>
      <c r="M70" s="58" t="s">
        <v>116</v>
      </c>
      <c r="N70" s="58" t="s">
        <v>116</v>
      </c>
      <c r="O70" s="58" t="s">
        <v>116</v>
      </c>
      <c r="P70" s="70">
        <f>'SP計算機'!P70+'SP計算機'!P71</f>
        <v>0</v>
      </c>
      <c r="Q70" s="58" t="s">
        <v>116</v>
      </c>
      <c r="R70" s="58" t="s">
        <v>116</v>
      </c>
      <c r="S70" s="70">
        <f>'SP計算機'!S70+'SP計算機'!S71</f>
        <v>0</v>
      </c>
      <c r="T70" s="58" t="s">
        <v>116</v>
      </c>
      <c r="U70" s="70">
        <f>'SP計算機'!U70+'SP計算機'!U71</f>
        <v>0</v>
      </c>
      <c r="V70" s="143">
        <f>SUM($E70:$U71)</f>
        <v>0</v>
      </c>
      <c r="W70" s="60">
        <v>3</v>
      </c>
      <c r="X70" s="60">
        <v>7</v>
      </c>
      <c r="Y70" s="60">
        <v>13</v>
      </c>
      <c r="Z70" s="60">
        <v>22</v>
      </c>
      <c r="AA70" s="60">
        <v>35</v>
      </c>
      <c r="AB70" s="60">
        <v>42</v>
      </c>
      <c r="AC70" s="60">
        <v>58</v>
      </c>
      <c r="AD70" s="60">
        <v>76</v>
      </c>
      <c r="AE70" s="60">
        <v>88</v>
      </c>
      <c r="AF70" s="60">
        <v>100</v>
      </c>
      <c r="AG70" s="52">
        <v>110</v>
      </c>
      <c r="AH70" s="52">
        <v>120</v>
      </c>
      <c r="AI70" s="52">
        <v>130</v>
      </c>
      <c r="AJ70" s="52">
        <v>140</v>
      </c>
      <c r="AK70" s="52">
        <v>150</v>
      </c>
      <c r="AL70" s="52">
        <v>160</v>
      </c>
      <c r="AM70" s="52">
        <v>170</v>
      </c>
      <c r="AN70" s="53">
        <v>180</v>
      </c>
      <c r="AO70" s="1"/>
    </row>
    <row r="71" spans="1:41" ht="23.25" thickBot="1">
      <c r="A71" s="1"/>
      <c r="B71" s="48" t="s">
        <v>482</v>
      </c>
      <c r="C71" s="49" t="s">
        <v>483</v>
      </c>
      <c r="D71" s="147"/>
      <c r="E71" s="55" t="s">
        <v>116</v>
      </c>
      <c r="F71" s="55" t="s">
        <v>116</v>
      </c>
      <c r="G71" s="55" t="s">
        <v>116</v>
      </c>
      <c r="H71" s="65"/>
      <c r="I71" s="55" t="s">
        <v>116</v>
      </c>
      <c r="J71" s="65"/>
      <c r="K71" s="55" t="s">
        <v>116</v>
      </c>
      <c r="L71" s="55" t="s">
        <v>116</v>
      </c>
      <c r="M71" s="55" t="s">
        <v>116</v>
      </c>
      <c r="N71" s="55" t="s">
        <v>116</v>
      </c>
      <c r="O71" s="55" t="s">
        <v>116</v>
      </c>
      <c r="P71" s="65"/>
      <c r="Q71" s="55" t="s">
        <v>116</v>
      </c>
      <c r="R71" s="55" t="s">
        <v>116</v>
      </c>
      <c r="S71" s="54"/>
      <c r="T71" s="55" t="s">
        <v>116</v>
      </c>
      <c r="U71" s="54"/>
      <c r="V71" s="144"/>
      <c r="W71" s="57" t="str">
        <f>'SP計算機'!W71</f>
        <v>装備時攻撃力+5</v>
      </c>
      <c r="X71" s="56" t="str">
        <f>'SP計算機'!X71</f>
        <v>花ふぶき</v>
      </c>
      <c r="Y71" s="56" t="str">
        <f>'SP計算機'!Y71</f>
        <v>装備時会心率+2%</v>
      </c>
      <c r="Z71" s="56" t="str">
        <f>'SP計算機'!Z71</f>
        <v>明鏡止水</v>
      </c>
      <c r="AA71" s="56" t="str">
        <f>'SP計算機'!AA71</f>
        <v>装備時攻撃力+10</v>
      </c>
      <c r="AB71" s="56" t="str">
        <f>'SP計算機'!AB71</f>
        <v>波紋演舞</v>
      </c>
      <c r="AC71" s="56" t="str">
        <f>'SP計算機'!AC71</f>
        <v>装備時みとれる+5%</v>
      </c>
      <c r="AD71" s="56" t="str">
        <f>'SP計算機'!AD71</f>
        <v>おうぎのまい</v>
      </c>
      <c r="AE71" s="56" t="str">
        <f>'SP計算機'!AE71</f>
        <v>装備時攻撃力+15</v>
      </c>
      <c r="AF71" s="56" t="str">
        <f>'SP計算機'!AF71</f>
        <v>アゲハ乱舞</v>
      </c>
      <c r="AG71" s="56" t="str">
        <f>'SP計算機'!AG71</f>
        <v>装備時会心率+2%</v>
      </c>
      <c r="AH71" s="56" t="str">
        <f>'SP計算機'!AH71</f>
        <v>ピンクタイフーン</v>
      </c>
      <c r="AI71" s="56" t="str">
        <f>'SP計算機'!AI71</f>
        <v>装備時攻撃力+10</v>
      </c>
      <c r="AJ71" s="56" t="str">
        <f>'SP計算機'!AJ71</f>
        <v>百花繚乱</v>
      </c>
      <c r="AK71" s="56" t="str">
        <f>'SP計算機'!AK71</f>
        <v>装備時こうげき力+10 </v>
      </c>
      <c r="AL71" s="57">
        <f>'SP計算機'!AL71</f>
        <v>0</v>
      </c>
      <c r="AM71" s="57">
        <f>'SP計算機'!AM71</f>
        <v>0</v>
      </c>
      <c r="AN71" s="66">
        <f>'SP計算機'!AN71</f>
        <v>0</v>
      </c>
      <c r="AO71" s="1"/>
    </row>
    <row r="72" spans="1:41" ht="15">
      <c r="A72" s="1"/>
      <c r="B72" s="48" t="s">
        <v>493</v>
      </c>
      <c r="C72" s="49" t="s">
        <v>494</v>
      </c>
      <c r="D72" s="145" t="s">
        <v>495</v>
      </c>
      <c r="E72" s="58" t="s">
        <v>116</v>
      </c>
      <c r="F72" s="58" t="s">
        <v>116</v>
      </c>
      <c r="G72" s="58" t="s">
        <v>116</v>
      </c>
      <c r="H72" s="70">
        <f>'SP計算機'!H72+'SP計算機'!H73</f>
        <v>0</v>
      </c>
      <c r="I72" s="70">
        <f>'SP計算機'!I72+'SP計算機'!I73</f>
        <v>0</v>
      </c>
      <c r="J72" s="58" t="s">
        <v>116</v>
      </c>
      <c r="K72" s="70">
        <f>'SP計算機'!K72+'SP計算機'!K73</f>
        <v>0</v>
      </c>
      <c r="L72" s="58" t="s">
        <v>116</v>
      </c>
      <c r="M72" s="58" t="s">
        <v>116</v>
      </c>
      <c r="N72" s="70">
        <f>'SP計算機'!N72+'SP計算機'!N73</f>
        <v>0</v>
      </c>
      <c r="O72" s="58" t="s">
        <v>116</v>
      </c>
      <c r="P72" s="70">
        <f>'SP計算機'!P72+'SP計算機'!P73</f>
        <v>0</v>
      </c>
      <c r="Q72" s="58" t="s">
        <v>116</v>
      </c>
      <c r="R72" s="58" t="s">
        <v>116</v>
      </c>
      <c r="S72" s="58" t="s">
        <v>116</v>
      </c>
      <c r="T72" s="58" t="s">
        <v>116</v>
      </c>
      <c r="U72" s="70">
        <f>'SP計算機'!U72+'SP計算機'!U73</f>
        <v>0</v>
      </c>
      <c r="V72" s="143">
        <f>SUM($E72:$U73)</f>
        <v>0</v>
      </c>
      <c r="W72" s="60">
        <v>3</v>
      </c>
      <c r="X72" s="60">
        <v>7</v>
      </c>
      <c r="Y72" s="60">
        <v>12</v>
      </c>
      <c r="Z72" s="60">
        <v>18</v>
      </c>
      <c r="AA72" s="60">
        <v>25</v>
      </c>
      <c r="AB72" s="60">
        <v>30</v>
      </c>
      <c r="AC72" s="60">
        <v>42</v>
      </c>
      <c r="AD72" s="60">
        <v>60</v>
      </c>
      <c r="AE72" s="60">
        <v>77</v>
      </c>
      <c r="AF72" s="60">
        <v>100</v>
      </c>
      <c r="AG72" s="52">
        <v>110</v>
      </c>
      <c r="AH72" s="52">
        <v>120</v>
      </c>
      <c r="AI72" s="52">
        <v>130</v>
      </c>
      <c r="AJ72" s="52">
        <v>140</v>
      </c>
      <c r="AK72" s="52">
        <v>150</v>
      </c>
      <c r="AL72" s="52">
        <v>160</v>
      </c>
      <c r="AM72" s="52">
        <v>170</v>
      </c>
      <c r="AN72" s="53">
        <v>180</v>
      </c>
      <c r="AO72" s="1"/>
    </row>
    <row r="73" spans="1:41" ht="23.25" thickBot="1">
      <c r="A73" s="1"/>
      <c r="B73" s="48" t="s">
        <v>493</v>
      </c>
      <c r="C73" s="49" t="s">
        <v>494</v>
      </c>
      <c r="D73" s="147"/>
      <c r="E73" s="55" t="s">
        <v>116</v>
      </c>
      <c r="F73" s="55" t="s">
        <v>116</v>
      </c>
      <c r="G73" s="55" t="s">
        <v>116</v>
      </c>
      <c r="H73" s="54"/>
      <c r="I73" s="54"/>
      <c r="J73" s="55" t="s">
        <v>116</v>
      </c>
      <c r="K73" s="65"/>
      <c r="L73" s="55" t="s">
        <v>116</v>
      </c>
      <c r="M73" s="55" t="s">
        <v>116</v>
      </c>
      <c r="N73" s="65"/>
      <c r="O73" s="55" t="s">
        <v>116</v>
      </c>
      <c r="P73" s="65"/>
      <c r="Q73" s="55" t="s">
        <v>116</v>
      </c>
      <c r="R73" s="55" t="s">
        <v>116</v>
      </c>
      <c r="S73" s="55" t="s">
        <v>116</v>
      </c>
      <c r="T73" s="55" t="s">
        <v>116</v>
      </c>
      <c r="U73" s="54"/>
      <c r="V73" s="144"/>
      <c r="W73" s="57" t="str">
        <f>'SP計算機'!W73</f>
        <v>素手時攻撃力+10</v>
      </c>
      <c r="X73" s="56" t="str">
        <f>'SP計算機'!X73</f>
        <v>石つぶて</v>
      </c>
      <c r="Y73" s="56" t="str">
        <f>'SP計算機'!Y73</f>
        <v>素手時会心率+2%</v>
      </c>
      <c r="Z73" s="56" t="str">
        <f>'SP計算機'!Z73</f>
        <v>かまいたち</v>
      </c>
      <c r="AA73" s="56" t="str">
        <f>'SP計算機'!AA73</f>
        <v>素手時攻撃力+20</v>
      </c>
      <c r="AB73" s="56" t="str">
        <f>'SP計算機'!AB73</f>
        <v>せいけん突き</v>
      </c>
      <c r="AC73" s="57" t="str">
        <f>'SP計算機'!AC73</f>
        <v>素手時みかわし率+2%</v>
      </c>
      <c r="AD73" s="56" t="str">
        <f>'SP計算機'!AD73</f>
        <v>ムーンサルト</v>
      </c>
      <c r="AE73" s="56" t="str">
        <f>'SP計算機'!AE73</f>
        <v>素手時攻撃力+40</v>
      </c>
      <c r="AF73" s="56" t="str">
        <f>'SP計算機'!AF73</f>
        <v>ばくれつけん</v>
      </c>
      <c r="AG73" s="57" t="str">
        <f>'SP計算機'!AG73</f>
        <v>装備時身かわし率+2%</v>
      </c>
      <c r="AH73" s="56" t="str">
        <f>'SP計算機'!AH73</f>
        <v>達人の呼吸</v>
      </c>
      <c r="AI73" s="56" t="str">
        <f>'SP計算機'!AI73</f>
        <v>がんせきおとし</v>
      </c>
      <c r="AJ73" s="56" t="str">
        <f>'SP計算機'!AJ73</f>
        <v>せいけん爆撃</v>
      </c>
      <c r="AK73" s="56" t="str">
        <f>'SP計算機'!AK73</f>
        <v>素手時こうげき力+50 </v>
      </c>
      <c r="AL73" s="57">
        <f>'SP計算機'!AL73</f>
        <v>0</v>
      </c>
      <c r="AM73" s="57">
        <f>'SP計算機'!AM73</f>
        <v>0</v>
      </c>
      <c r="AN73" s="66">
        <f>'SP計算機'!AN73</f>
        <v>0</v>
      </c>
      <c r="AO73" s="1"/>
    </row>
    <row r="74" spans="1:41" ht="15">
      <c r="A74" s="1"/>
      <c r="B74" s="48" t="s">
        <v>510</v>
      </c>
      <c r="C74" s="49" t="s">
        <v>511</v>
      </c>
      <c r="D74" s="145" t="s">
        <v>512</v>
      </c>
      <c r="E74" s="58" t="s">
        <v>116</v>
      </c>
      <c r="F74" s="58" t="s">
        <v>116</v>
      </c>
      <c r="G74" s="58" t="s">
        <v>116</v>
      </c>
      <c r="H74" s="58" t="s">
        <v>116</v>
      </c>
      <c r="I74" s="58" t="s">
        <v>116</v>
      </c>
      <c r="J74" s="58" t="s">
        <v>116</v>
      </c>
      <c r="K74" s="70">
        <f>'SP計算機'!K74+'SP計算機'!K75</f>
        <v>0</v>
      </c>
      <c r="L74" s="70">
        <f>'SP計算機'!L74+'SP計算機'!L75</f>
        <v>0</v>
      </c>
      <c r="M74" s="58" t="s">
        <v>116</v>
      </c>
      <c r="N74" s="58" t="s">
        <v>116</v>
      </c>
      <c r="O74" s="58" t="s">
        <v>116</v>
      </c>
      <c r="P74" s="58" t="s">
        <v>116</v>
      </c>
      <c r="Q74" s="58" t="s">
        <v>116</v>
      </c>
      <c r="R74" s="70">
        <f>'SP計算機'!R74+'SP計算機'!R75</f>
        <v>0</v>
      </c>
      <c r="S74" s="58" t="s">
        <v>116</v>
      </c>
      <c r="T74" s="58" t="s">
        <v>116</v>
      </c>
      <c r="U74" s="70">
        <f>'SP計算機'!U74+'SP計算機'!U75</f>
        <v>0</v>
      </c>
      <c r="V74" s="143">
        <f>SUM($E74:$U75)</f>
        <v>0</v>
      </c>
      <c r="W74" s="60">
        <v>3</v>
      </c>
      <c r="X74" s="60">
        <v>7</v>
      </c>
      <c r="Y74" s="60">
        <v>13</v>
      </c>
      <c r="Z74" s="60">
        <v>22</v>
      </c>
      <c r="AA74" s="60">
        <v>35</v>
      </c>
      <c r="AB74" s="60">
        <v>42</v>
      </c>
      <c r="AC74" s="60">
        <v>58</v>
      </c>
      <c r="AD74" s="60">
        <v>76</v>
      </c>
      <c r="AE74" s="60">
        <v>88</v>
      </c>
      <c r="AF74" s="60">
        <v>100</v>
      </c>
      <c r="AG74" s="52">
        <v>110</v>
      </c>
      <c r="AH74" s="52">
        <v>120</v>
      </c>
      <c r="AI74" s="52">
        <v>130</v>
      </c>
      <c r="AJ74" s="52">
        <v>140</v>
      </c>
      <c r="AK74" s="52">
        <v>150</v>
      </c>
      <c r="AL74" s="52">
        <v>160</v>
      </c>
      <c r="AM74" s="52">
        <v>170</v>
      </c>
      <c r="AN74" s="53">
        <v>180</v>
      </c>
      <c r="AO74" s="1"/>
    </row>
    <row r="75" spans="1:41" ht="23.25" thickBot="1">
      <c r="A75" s="1"/>
      <c r="B75" s="48" t="s">
        <v>510</v>
      </c>
      <c r="C75" s="49" t="s">
        <v>511</v>
      </c>
      <c r="D75" s="147"/>
      <c r="E75" s="55" t="s">
        <v>116</v>
      </c>
      <c r="F75" s="55" t="s">
        <v>116</v>
      </c>
      <c r="G75" s="55" t="s">
        <v>116</v>
      </c>
      <c r="H75" s="55" t="s">
        <v>116</v>
      </c>
      <c r="I75" s="55" t="s">
        <v>116</v>
      </c>
      <c r="J75" s="55" t="s">
        <v>116</v>
      </c>
      <c r="K75" s="65"/>
      <c r="L75" s="54"/>
      <c r="M75" s="55" t="s">
        <v>116</v>
      </c>
      <c r="N75" s="55" t="s">
        <v>116</v>
      </c>
      <c r="O75" s="55" t="s">
        <v>116</v>
      </c>
      <c r="P75" s="55" t="s">
        <v>116</v>
      </c>
      <c r="Q75" s="55" t="s">
        <v>116</v>
      </c>
      <c r="R75" s="54"/>
      <c r="S75" s="55" t="s">
        <v>116</v>
      </c>
      <c r="T75" s="55" t="s">
        <v>116</v>
      </c>
      <c r="U75" s="54"/>
      <c r="V75" s="144"/>
      <c r="W75" s="57" t="str">
        <f>'SP計算機'!W75</f>
        <v>ウェイトブレイク</v>
      </c>
      <c r="X75" s="56" t="str">
        <f>'SP計算機'!X75</f>
        <v>ドラムクラッシュ</v>
      </c>
      <c r="Y75" s="56" t="str">
        <f>'SP計算機'!Y75</f>
        <v>装備時攻撃力+5</v>
      </c>
      <c r="Z75" s="56" t="str">
        <f>'SP計算機'!Z75</f>
        <v>シールドブレイク</v>
      </c>
      <c r="AA75" s="56" t="str">
        <f>'SP計算機'!AA75</f>
        <v>装備時会心率+2%</v>
      </c>
      <c r="AB75" s="56" t="str">
        <f>'SP計算機'!AB75</f>
        <v>MPブレイク</v>
      </c>
      <c r="AC75" s="56" t="str">
        <f>'SP計算機'!AC75</f>
        <v>装備時攻撃力+10</v>
      </c>
      <c r="AD75" s="56" t="str">
        <f>'SP計算機'!AD75</f>
        <v>キャンセルショット</v>
      </c>
      <c r="AE75" s="56" t="str">
        <f>'SP計算機'!AE75</f>
        <v>装備時攻撃力+15</v>
      </c>
      <c r="AF75" s="56" t="str">
        <f>'SP計算機'!AF75</f>
        <v>ランドインパクト</v>
      </c>
      <c r="AG75" s="56" t="str">
        <f>'SP計算機'!AG75</f>
        <v>装備時攻撃力+10</v>
      </c>
      <c r="AH75" s="56" t="str">
        <f>'SP計算機'!AH75</f>
        <v>スタンショット</v>
      </c>
      <c r="AI75" s="56" t="str">
        <f>'SP計算機'!AI75</f>
        <v>装備時会心率+2%</v>
      </c>
      <c r="AJ75" s="56" t="str">
        <f>'SP計算機'!AJ75</f>
        <v>プレートインパクト</v>
      </c>
      <c r="AK75" s="56" t="str">
        <f>'SP計算機'!AK75</f>
        <v>装備時最大HP+10 </v>
      </c>
      <c r="AL75" s="57">
        <f>'SP計算機'!AL75</f>
        <v>0</v>
      </c>
      <c r="AM75" s="57">
        <f>'SP計算機'!AM75</f>
        <v>0</v>
      </c>
      <c r="AN75" s="66">
        <f>'SP計算機'!AN75</f>
        <v>0</v>
      </c>
      <c r="AO75" s="1"/>
    </row>
    <row r="76" spans="1:41" ht="15">
      <c r="A76" s="1"/>
      <c r="B76" s="48" t="s">
        <v>522</v>
      </c>
      <c r="C76" s="49" t="s">
        <v>523</v>
      </c>
      <c r="D76" s="145" t="s">
        <v>524</v>
      </c>
      <c r="E76" s="58" t="s">
        <v>116</v>
      </c>
      <c r="F76" s="58" t="s">
        <v>116</v>
      </c>
      <c r="G76" s="58" t="s">
        <v>116</v>
      </c>
      <c r="H76" s="58" t="s">
        <v>116</v>
      </c>
      <c r="I76" s="58" t="s">
        <v>116</v>
      </c>
      <c r="J76" s="58" t="s">
        <v>116</v>
      </c>
      <c r="K76" s="58" t="s">
        <v>116</v>
      </c>
      <c r="L76" s="58" t="s">
        <v>116</v>
      </c>
      <c r="M76" s="70">
        <f>'SP計算機'!M76+'SP計算機'!M77</f>
        <v>0</v>
      </c>
      <c r="N76" s="70">
        <f>'SP計算機'!N76+'SP計算機'!N77</f>
        <v>0</v>
      </c>
      <c r="O76" s="70">
        <f>'SP計算機'!O76+'SP計算機'!O77</f>
        <v>0</v>
      </c>
      <c r="P76" s="58" t="s">
        <v>116</v>
      </c>
      <c r="Q76" s="58" t="s">
        <v>116</v>
      </c>
      <c r="R76" s="70">
        <f>'SP計算機'!R76+'SP計算機'!R77</f>
        <v>0</v>
      </c>
      <c r="S76" s="58" t="s">
        <v>116</v>
      </c>
      <c r="T76" s="70">
        <f>'SP計算機'!T76+'SP計算機'!T77</f>
        <v>0</v>
      </c>
      <c r="U76" s="70">
        <f>'SP計算機'!U76+'SP計算機'!U77</f>
        <v>0</v>
      </c>
      <c r="V76" s="143">
        <f>SUM($E76:$U77)</f>
        <v>0</v>
      </c>
      <c r="W76" s="60">
        <v>3</v>
      </c>
      <c r="X76" s="60">
        <v>7</v>
      </c>
      <c r="Y76" s="60">
        <v>13</v>
      </c>
      <c r="Z76" s="60">
        <v>22</v>
      </c>
      <c r="AA76" s="60">
        <v>35</v>
      </c>
      <c r="AB76" s="60">
        <v>42</v>
      </c>
      <c r="AC76" s="60">
        <v>58</v>
      </c>
      <c r="AD76" s="60">
        <v>76</v>
      </c>
      <c r="AE76" s="60">
        <v>88</v>
      </c>
      <c r="AF76" s="60">
        <v>100</v>
      </c>
      <c r="AG76" s="52">
        <v>110</v>
      </c>
      <c r="AH76" s="52">
        <v>120</v>
      </c>
      <c r="AI76" s="52">
        <v>130</v>
      </c>
      <c r="AJ76" s="52">
        <v>140</v>
      </c>
      <c r="AK76" s="52">
        <v>150</v>
      </c>
      <c r="AL76" s="52">
        <v>160</v>
      </c>
      <c r="AM76" s="52">
        <v>170</v>
      </c>
      <c r="AN76" s="53">
        <v>180</v>
      </c>
      <c r="AO76" s="1"/>
    </row>
    <row r="77" spans="1:41" ht="23.25" thickBot="1">
      <c r="A77" s="1"/>
      <c r="B77" s="48" t="s">
        <v>522</v>
      </c>
      <c r="C77" s="49" t="s">
        <v>523</v>
      </c>
      <c r="D77" s="147"/>
      <c r="E77" s="55" t="s">
        <v>116</v>
      </c>
      <c r="F77" s="55" t="s">
        <v>116</v>
      </c>
      <c r="G77" s="55" t="s">
        <v>116</v>
      </c>
      <c r="H77" s="55" t="s">
        <v>116</v>
      </c>
      <c r="I77" s="55" t="s">
        <v>116</v>
      </c>
      <c r="J77" s="55" t="s">
        <v>116</v>
      </c>
      <c r="K77" s="55" t="s">
        <v>116</v>
      </c>
      <c r="L77" s="55" t="s">
        <v>116</v>
      </c>
      <c r="M77" s="54"/>
      <c r="N77" s="54"/>
      <c r="O77" s="54"/>
      <c r="P77" s="55" t="s">
        <v>116</v>
      </c>
      <c r="Q77" s="55" t="s">
        <v>116</v>
      </c>
      <c r="R77" s="54"/>
      <c r="S77" s="55" t="s">
        <v>116</v>
      </c>
      <c r="T77" s="54"/>
      <c r="U77" s="54"/>
      <c r="V77" s="144"/>
      <c r="W77" s="57" t="str">
        <f>'SP計算機'!W77</f>
        <v>装備時攻撃力+5</v>
      </c>
      <c r="X77" s="56" t="str">
        <f>'SP計算機'!X77</f>
        <v>マジックアロー</v>
      </c>
      <c r="Y77" s="57" t="str">
        <f>'SP計算機'!Y77</f>
        <v>装備時射程距離+2m</v>
      </c>
      <c r="Z77" s="56" t="str">
        <f>'SP計算機'!Z77</f>
        <v>バードシュート</v>
      </c>
      <c r="AA77" s="56" t="str">
        <f>'SP計算機'!AA77</f>
        <v>装備時攻撃力+10</v>
      </c>
      <c r="AB77" s="56" t="str">
        <f>'SP計算機'!AB77</f>
        <v>サンダーボルト</v>
      </c>
      <c r="AC77" s="57" t="str">
        <f>'SP計算機'!AC77</f>
        <v>装備時射程距離+2m</v>
      </c>
      <c r="AD77" s="56" t="str">
        <f>'SP計算機'!AD77</f>
        <v>さみだれうち</v>
      </c>
      <c r="AE77" s="56" t="str">
        <f>'SP計算機'!AE77</f>
        <v>装備時攻撃力+15</v>
      </c>
      <c r="AF77" s="56" t="str">
        <f>'SP計算機'!AF77</f>
        <v>天使の矢</v>
      </c>
      <c r="AG77" s="56" t="str">
        <f>'SP計算機'!AG77</f>
        <v>装備時攻撃力+10</v>
      </c>
      <c r="AH77" s="56" t="str">
        <f>'SP計算機'!AH77</f>
        <v>シャイニングボウ</v>
      </c>
      <c r="AI77" s="56" t="str">
        <f>'SP計算機'!AI77</f>
        <v>装備時会心率+3%</v>
      </c>
      <c r="AJ77" s="56" t="str">
        <f>'SP計算機'!AJ77</f>
        <v>弓聖の守り星</v>
      </c>
      <c r="AK77" s="56" t="str">
        <f>'SP計算機'!AK77</f>
        <v>ダークネスショット</v>
      </c>
      <c r="AL77" s="57">
        <f>'SP計算機'!AL77</f>
        <v>0</v>
      </c>
      <c r="AM77" s="57">
        <f>'SP計算機'!AM77</f>
        <v>0</v>
      </c>
      <c r="AN77" s="66">
        <f>'SP計算機'!AN77</f>
        <v>0</v>
      </c>
      <c r="AO77" s="1"/>
    </row>
    <row r="78" spans="1:41" ht="15">
      <c r="A78" s="1"/>
      <c r="B78" s="48" t="s">
        <v>534</v>
      </c>
      <c r="C78" s="49" t="s">
        <v>535</v>
      </c>
      <c r="D78" s="145" t="s">
        <v>536</v>
      </c>
      <c r="E78" s="58" t="s">
        <v>116</v>
      </c>
      <c r="F78" s="58" t="s">
        <v>116</v>
      </c>
      <c r="G78" s="58" t="s">
        <v>116</v>
      </c>
      <c r="H78" s="58" t="s">
        <v>116</v>
      </c>
      <c r="I78" s="58" t="s">
        <v>116</v>
      </c>
      <c r="J78" s="58" t="s">
        <v>116</v>
      </c>
      <c r="K78" s="58" t="s">
        <v>116</v>
      </c>
      <c r="L78" s="58" t="s">
        <v>116</v>
      </c>
      <c r="M78" s="58" t="s">
        <v>116</v>
      </c>
      <c r="N78" s="70">
        <f>'SP計算機'!N78+'SP計算機'!N79</f>
        <v>0</v>
      </c>
      <c r="O78" s="70">
        <f>'SP計算機'!O78+'SP計算機'!O79</f>
        <v>0</v>
      </c>
      <c r="P78" s="58" t="s">
        <v>116</v>
      </c>
      <c r="Q78" s="58" t="s">
        <v>116</v>
      </c>
      <c r="R78" s="70">
        <f>'SP計算機'!R78+'SP計算機'!R79</f>
        <v>0</v>
      </c>
      <c r="S78" s="58" t="s">
        <v>116</v>
      </c>
      <c r="T78" s="58" t="s">
        <v>116</v>
      </c>
      <c r="U78" s="70">
        <f>'SP計算機'!U78+'SP計算機'!U79</f>
        <v>0</v>
      </c>
      <c r="V78" s="143">
        <f>SUM($E78:$U79)</f>
        <v>0</v>
      </c>
      <c r="W78" s="60">
        <v>3</v>
      </c>
      <c r="X78" s="60">
        <v>7</v>
      </c>
      <c r="Y78" s="60">
        <v>13</v>
      </c>
      <c r="Z78" s="60">
        <v>22</v>
      </c>
      <c r="AA78" s="60">
        <v>35</v>
      </c>
      <c r="AB78" s="60">
        <v>42</v>
      </c>
      <c r="AC78" s="60">
        <v>58</v>
      </c>
      <c r="AD78" s="60">
        <v>76</v>
      </c>
      <c r="AE78" s="60">
        <v>88</v>
      </c>
      <c r="AF78" s="60">
        <v>100</v>
      </c>
      <c r="AG78" s="52">
        <v>110</v>
      </c>
      <c r="AH78" s="52">
        <v>120</v>
      </c>
      <c r="AI78" s="52">
        <v>130</v>
      </c>
      <c r="AJ78" s="52">
        <v>140</v>
      </c>
      <c r="AK78" s="52">
        <v>150</v>
      </c>
      <c r="AL78" s="52">
        <v>160</v>
      </c>
      <c r="AM78" s="52">
        <v>170</v>
      </c>
      <c r="AN78" s="53">
        <v>180</v>
      </c>
      <c r="AO78" s="1"/>
    </row>
    <row r="79" spans="1:41" ht="23.25" thickBot="1">
      <c r="A79" s="1"/>
      <c r="B79" s="48" t="s">
        <v>534</v>
      </c>
      <c r="C79" s="49" t="s">
        <v>535</v>
      </c>
      <c r="D79" s="147"/>
      <c r="E79" s="55" t="s">
        <v>116</v>
      </c>
      <c r="F79" s="55" t="s">
        <v>116</v>
      </c>
      <c r="G79" s="55" t="s">
        <v>116</v>
      </c>
      <c r="H79" s="55" t="s">
        <v>116</v>
      </c>
      <c r="I79" s="55" t="s">
        <v>116</v>
      </c>
      <c r="J79" s="55" t="s">
        <v>116</v>
      </c>
      <c r="K79" s="55" t="s">
        <v>116</v>
      </c>
      <c r="L79" s="55" t="s">
        <v>116</v>
      </c>
      <c r="M79" s="55" t="s">
        <v>116</v>
      </c>
      <c r="N79" s="54"/>
      <c r="O79" s="54"/>
      <c r="P79" s="55" t="s">
        <v>116</v>
      </c>
      <c r="Q79" s="55" t="s">
        <v>116</v>
      </c>
      <c r="R79" s="54"/>
      <c r="S79" s="55" t="s">
        <v>116</v>
      </c>
      <c r="T79" s="55" t="s">
        <v>116</v>
      </c>
      <c r="U79" s="54"/>
      <c r="V79" s="144"/>
      <c r="W79" s="57" t="str">
        <f>'SP計算機'!W79</f>
        <v>スライムブロウ</v>
      </c>
      <c r="X79" s="56" t="str">
        <f>'SP計算機'!X79</f>
        <v>装備時攻撃力+5</v>
      </c>
      <c r="Y79" s="56" t="str">
        <f>'SP計算機'!Y79</f>
        <v>メタルウイング</v>
      </c>
      <c r="Z79" s="56" t="str">
        <f>'SP計算機'!Z79</f>
        <v>装備時攻撃力+5</v>
      </c>
      <c r="AA79" s="56" t="str">
        <f>'SP計算機'!AA79</f>
        <v>パワフルスロー</v>
      </c>
      <c r="AB79" s="56" t="str">
        <f>'SP計算機'!AB79</f>
        <v>装備時命中+20%</v>
      </c>
      <c r="AC79" s="56" t="str">
        <f>'SP計算機'!AC79</f>
        <v>シャインスコール</v>
      </c>
      <c r="AD79" s="56" t="str">
        <f>'SP計算機'!AD79</f>
        <v>装備時攻撃力+5</v>
      </c>
      <c r="AE79" s="56" t="str">
        <f>'SP計算機'!AE79</f>
        <v>バーニングバード</v>
      </c>
      <c r="AF79" s="56" t="str">
        <f>'SP計算機'!AF79</f>
        <v>デュアルカッター</v>
      </c>
      <c r="AG79" s="56" t="str">
        <f>'SP計算機'!AG79</f>
        <v>装備時攻撃力+5</v>
      </c>
      <c r="AH79" s="56" t="str">
        <f>'SP計算機'!AH79</f>
        <v>フローズンバード</v>
      </c>
      <c r="AI79" s="56" t="str">
        <f>'SP計算機'!AI79</f>
        <v>装備時会心率+2%</v>
      </c>
      <c r="AJ79" s="67" t="str">
        <f>'SP計算機'!AJ79</f>
        <v>デュアルブレイカー</v>
      </c>
      <c r="AK79" s="67" t="str">
        <f>'SP計算機'!AK79</f>
        <v>装備時こうげき力+10 </v>
      </c>
      <c r="AL79" s="57">
        <f>'SP計算機'!AL79</f>
        <v>0</v>
      </c>
      <c r="AM79" s="57">
        <f>'SP計算機'!AM79</f>
        <v>0</v>
      </c>
      <c r="AN79" s="66">
        <f>'SP計算機'!AN79</f>
        <v>0</v>
      </c>
      <c r="AO79" s="1"/>
    </row>
    <row r="80" spans="1:41" ht="15.75" thickBot="1">
      <c r="A80" s="1"/>
      <c r="B80" s="68"/>
      <c r="C80" s="47"/>
      <c r="D80" s="68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69"/>
      <c r="AO80" s="1"/>
    </row>
    <row r="81" spans="1:41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</sheetData>
  <sheetProtection password="EFEB" sheet="1" objects="1" scenarios="1" formatCells="0" autoFilter="0"/>
  <autoFilter ref="B13:C79"/>
  <mergeCells count="82">
    <mergeCell ref="D76:D77"/>
    <mergeCell ref="V76:V77"/>
    <mergeCell ref="D78:D79"/>
    <mergeCell ref="V78:V79"/>
    <mergeCell ref="D70:D71"/>
    <mergeCell ref="V70:V71"/>
    <mergeCell ref="D72:D73"/>
    <mergeCell ref="V72:V73"/>
    <mergeCell ref="D74:D75"/>
    <mergeCell ref="V74:V75"/>
    <mergeCell ref="D64:D65"/>
    <mergeCell ref="V64:V65"/>
    <mergeCell ref="D66:D67"/>
    <mergeCell ref="V66:V67"/>
    <mergeCell ref="D68:D69"/>
    <mergeCell ref="V68:V69"/>
    <mergeCell ref="D58:D59"/>
    <mergeCell ref="V58:V59"/>
    <mergeCell ref="D60:D61"/>
    <mergeCell ref="V60:V61"/>
    <mergeCell ref="D62:D63"/>
    <mergeCell ref="V62:V63"/>
    <mergeCell ref="D52:D53"/>
    <mergeCell ref="V52:V53"/>
    <mergeCell ref="D54:D55"/>
    <mergeCell ref="V54:V55"/>
    <mergeCell ref="D56:D57"/>
    <mergeCell ref="V56:V57"/>
    <mergeCell ref="D44:D45"/>
    <mergeCell ref="V44:V45"/>
    <mergeCell ref="D48:D49"/>
    <mergeCell ref="V48:V49"/>
    <mergeCell ref="D50:D51"/>
    <mergeCell ref="V50:V51"/>
    <mergeCell ref="D46:D47"/>
    <mergeCell ref="V46:V47"/>
    <mergeCell ref="D38:D39"/>
    <mergeCell ref="V38:V39"/>
    <mergeCell ref="D40:D41"/>
    <mergeCell ref="V40:V41"/>
    <mergeCell ref="D42:D43"/>
    <mergeCell ref="V42:V43"/>
    <mergeCell ref="D32:D33"/>
    <mergeCell ref="V32:V33"/>
    <mergeCell ref="D34:D35"/>
    <mergeCell ref="V34:V35"/>
    <mergeCell ref="D36:D37"/>
    <mergeCell ref="V36:V37"/>
    <mergeCell ref="D26:D27"/>
    <mergeCell ref="V26:V27"/>
    <mergeCell ref="D28:D29"/>
    <mergeCell ref="V28:V29"/>
    <mergeCell ref="D30:D31"/>
    <mergeCell ref="V30:V31"/>
    <mergeCell ref="D20:D21"/>
    <mergeCell ref="V20:V21"/>
    <mergeCell ref="D22:D23"/>
    <mergeCell ref="V22:V23"/>
    <mergeCell ref="D24:D25"/>
    <mergeCell ref="V24:V25"/>
    <mergeCell ref="D14:D15"/>
    <mergeCell ref="V14:V15"/>
    <mergeCell ref="D16:D17"/>
    <mergeCell ref="V16:V17"/>
    <mergeCell ref="D18:D19"/>
    <mergeCell ref="V18:V19"/>
    <mergeCell ref="Y8:AN8"/>
    <mergeCell ref="Y9:AN9"/>
    <mergeCell ref="Y10:AN10"/>
    <mergeCell ref="Y11:AN11"/>
    <mergeCell ref="D13:U13"/>
    <mergeCell ref="W13:AN13"/>
    <mergeCell ref="B2:B12"/>
    <mergeCell ref="C2:C12"/>
    <mergeCell ref="V2:V12"/>
    <mergeCell ref="X2:AN2"/>
    <mergeCell ref="U3:U4"/>
    <mergeCell ref="Y4:AN4"/>
    <mergeCell ref="Y5:AN5"/>
    <mergeCell ref="Y6:AN6"/>
    <mergeCell ref="Y7:AN7"/>
    <mergeCell ref="U8:U10"/>
  </mergeCells>
  <conditionalFormatting sqref="E12:O12">
    <cfRule type="cellIs" priority="902" dxfId="1445" operator="greaterThan" stopIfTrue="1">
      <formula>0</formula>
    </cfRule>
    <cfRule type="cellIs" priority="903" dxfId="1446" operator="lessThan" stopIfTrue="1">
      <formula>0</formula>
    </cfRule>
  </conditionalFormatting>
  <conditionalFormatting sqref="W14:AE14 Y15 AA15:AB15 AD15:AE15 W54:AF54 W56:AF56 W58:AF58 W60:AF60 W62:AF62 W64:AF64 W66:AF66 W68:AF68 W70:AF70 W72:AF72 W74:AF74 W76:AF76 W78:AF78 AA17:AB17 AD17:AE17 AA19:AB19 AD19:AE19 AA21:AB21 AD21:AE21 AA23:AB23 AD23:AE23 AA25:AB25 AD25:AE25 AA27:AB27 AD27:AE27 AA29:AB29 AD29:AE29 AD31:AE31 AA33:AB33 AD33:AE33 AA35:AB35 AD35:AE35 AA37:AB37 AD37:AE37 AA39:AB39 AD39:AE39 AA41:AB41 AD41:AE41 AA49:AB49 AD49:AE49 AA51:AB51 AD51:AE51 AA53:AB53 AD53:AE53 AD55:AE55 AA57:AB57 AD57:AE57 AA59:AB59 AD59:AE59 AA61:AB61 AD61:AE61 AD63:AE63 AA63:AB63 AA65:AB65 AD65:AE65 AA67:AB67 AD67:AE67 AA69:AB69 AD69:AE69 AA71:AB71 AD71:AE71 AA73:AB73 AD73:AE73 AA75:AB75 AD75:AE75 AA77:AB77 AD77:AE77 AA79:AB79 AD79:AE79 AD43:AE43 AA45:AB45 AD45:AE45">
    <cfRule type="cellIs" priority="901" dxfId="1445" operator="lessThanOrEqual" stopIfTrue="1">
      <formula>$V14</formula>
    </cfRule>
  </conditionalFormatting>
  <conditionalFormatting sqref="W30:AE30">
    <cfRule type="cellIs" priority="894" dxfId="1445" operator="lessThanOrEqual" stopIfTrue="1">
      <formula>$V30</formula>
    </cfRule>
  </conditionalFormatting>
  <conditionalFormatting sqref="W16:AE16">
    <cfRule type="cellIs" priority="900" dxfId="1445" operator="lessThanOrEqual" stopIfTrue="1">
      <formula>$V16</formula>
    </cfRule>
  </conditionalFormatting>
  <conditionalFormatting sqref="W18:AE18">
    <cfRule type="cellIs" priority="899" dxfId="1445" operator="lessThanOrEqual" stopIfTrue="1">
      <formula>$V18</formula>
    </cfRule>
  </conditionalFormatting>
  <conditionalFormatting sqref="W20:AE20">
    <cfRule type="cellIs" priority="898" dxfId="1445" operator="lessThanOrEqual" stopIfTrue="1">
      <formula>$V20</formula>
    </cfRule>
  </conditionalFormatting>
  <conditionalFormatting sqref="W22:AE22">
    <cfRule type="cellIs" priority="897" dxfId="1445" operator="lessThanOrEqual" stopIfTrue="1">
      <formula>$V22</formula>
    </cfRule>
  </conditionalFormatting>
  <conditionalFormatting sqref="W24:AE24">
    <cfRule type="cellIs" priority="896" dxfId="1445" operator="lessThanOrEqual" stopIfTrue="1">
      <formula>$V24</formula>
    </cfRule>
  </conditionalFormatting>
  <conditionalFormatting sqref="W28:AE28">
    <cfRule type="cellIs" priority="895" dxfId="1445" operator="lessThanOrEqual" stopIfTrue="1">
      <formula>$V28</formula>
    </cfRule>
  </conditionalFormatting>
  <conditionalFormatting sqref="W32:AE32">
    <cfRule type="cellIs" priority="893" dxfId="1445" operator="lessThanOrEqual" stopIfTrue="1">
      <formula>$V32</formula>
    </cfRule>
  </conditionalFormatting>
  <conditionalFormatting sqref="W36:AE36">
    <cfRule type="cellIs" priority="892" dxfId="1445" operator="lessThanOrEqual" stopIfTrue="1">
      <formula>$V36</formula>
    </cfRule>
  </conditionalFormatting>
  <conditionalFormatting sqref="W48:AE48">
    <cfRule type="cellIs" priority="891" dxfId="1445" operator="lessThanOrEqual" stopIfTrue="1">
      <formula>$V48</formula>
    </cfRule>
  </conditionalFormatting>
  <conditionalFormatting sqref="W50:AE50">
    <cfRule type="cellIs" priority="890" dxfId="1445" operator="lessThanOrEqual" stopIfTrue="1">
      <formula>$V50</formula>
    </cfRule>
  </conditionalFormatting>
  <conditionalFormatting sqref="W52:AE52">
    <cfRule type="cellIs" priority="889" dxfId="1445" operator="lessThanOrEqual" stopIfTrue="1">
      <formula>$V52</formula>
    </cfRule>
  </conditionalFormatting>
  <conditionalFormatting sqref="K12">
    <cfRule type="cellIs" priority="887" dxfId="1445" operator="greaterThan" stopIfTrue="1">
      <formula>0</formula>
    </cfRule>
    <cfRule type="cellIs" priority="888" dxfId="1446" operator="lessThan" stopIfTrue="1">
      <formula>0</formula>
    </cfRule>
  </conditionalFormatting>
  <conditionalFormatting sqref="O12">
    <cfRule type="cellIs" priority="885" dxfId="1445" operator="greaterThan" stopIfTrue="1">
      <formula>0</formula>
    </cfRule>
    <cfRule type="cellIs" priority="886" dxfId="1446" operator="lessThan" stopIfTrue="1">
      <formula>0</formula>
    </cfRule>
  </conditionalFormatting>
  <conditionalFormatting sqref="W26:AE26">
    <cfRule type="cellIs" priority="884" dxfId="1445" operator="lessThanOrEqual" stopIfTrue="1">
      <formula>$V26</formula>
    </cfRule>
  </conditionalFormatting>
  <conditionalFormatting sqref="W34:AE34">
    <cfRule type="cellIs" priority="883" dxfId="1445" operator="lessThanOrEqual" stopIfTrue="1">
      <formula>$V34</formula>
    </cfRule>
  </conditionalFormatting>
  <conditionalFormatting sqref="Z15">
    <cfRule type="cellIs" priority="882" dxfId="1445" operator="lessThanOrEqual" stopIfTrue="1">
      <formula>$V15</formula>
    </cfRule>
  </conditionalFormatting>
  <conditionalFormatting sqref="AC15">
    <cfRule type="cellIs" priority="881" dxfId="1445" operator="lessThanOrEqual" stopIfTrue="1">
      <formula>$V15</formula>
    </cfRule>
  </conditionalFormatting>
  <conditionalFormatting sqref="P12">
    <cfRule type="cellIs" priority="879" dxfId="1445" operator="greaterThan" stopIfTrue="1">
      <formula>0</formula>
    </cfRule>
    <cfRule type="cellIs" priority="880" dxfId="1446" operator="lessThan" stopIfTrue="1">
      <formula>0</formula>
    </cfRule>
  </conditionalFormatting>
  <conditionalFormatting sqref="P12">
    <cfRule type="cellIs" priority="877" dxfId="1445" operator="greaterThan" stopIfTrue="1">
      <formula>0</formula>
    </cfRule>
    <cfRule type="cellIs" priority="878" dxfId="1446" operator="lessThan" stopIfTrue="1">
      <formula>0</formula>
    </cfRule>
  </conditionalFormatting>
  <conditionalFormatting sqref="W38:AE38">
    <cfRule type="cellIs" priority="876" dxfId="1445" operator="lessThanOrEqual" stopIfTrue="1">
      <formula>$V38</formula>
    </cfRule>
  </conditionalFormatting>
  <conditionalFormatting sqref="Q12">
    <cfRule type="cellIs" priority="874" dxfId="1445" operator="greaterThan" stopIfTrue="1">
      <formula>0</formula>
    </cfRule>
    <cfRule type="cellIs" priority="875" dxfId="1446" operator="lessThan" stopIfTrue="1">
      <formula>0</formula>
    </cfRule>
  </conditionalFormatting>
  <conditionalFormatting sqref="W40:AE40">
    <cfRule type="cellIs" priority="873" dxfId="1445" operator="lessThanOrEqual" stopIfTrue="1">
      <formula>$V40</formula>
    </cfRule>
  </conditionalFormatting>
  <conditionalFormatting sqref="AF14:AF15">
    <cfRule type="cellIs" priority="872" dxfId="1445" operator="lessThanOrEqual" stopIfTrue="1">
      <formula>$V14</formula>
    </cfRule>
  </conditionalFormatting>
  <conditionalFormatting sqref="AF30">
    <cfRule type="cellIs" priority="865" dxfId="1445" operator="lessThanOrEqual" stopIfTrue="1">
      <formula>$V30</formula>
    </cfRule>
  </conditionalFormatting>
  <conditionalFormatting sqref="AF16">
    <cfRule type="cellIs" priority="871" dxfId="1445" operator="lessThanOrEqual" stopIfTrue="1">
      <formula>$V16</formula>
    </cfRule>
  </conditionalFormatting>
  <conditionalFormatting sqref="AF18">
    <cfRule type="cellIs" priority="870" dxfId="1445" operator="lessThanOrEqual" stopIfTrue="1">
      <formula>$V18</formula>
    </cfRule>
  </conditionalFormatting>
  <conditionalFormatting sqref="AF20">
    <cfRule type="cellIs" priority="869" dxfId="1445" operator="lessThanOrEqual" stopIfTrue="1">
      <formula>$V20</formula>
    </cfRule>
  </conditionalFormatting>
  <conditionalFormatting sqref="AF22">
    <cfRule type="cellIs" priority="868" dxfId="1445" operator="lessThanOrEqual" stopIfTrue="1">
      <formula>$V22</formula>
    </cfRule>
  </conditionalFormatting>
  <conditionalFormatting sqref="AF24">
    <cfRule type="cellIs" priority="867" dxfId="1445" operator="lessThanOrEqual" stopIfTrue="1">
      <formula>$V24</formula>
    </cfRule>
  </conditionalFormatting>
  <conditionalFormatting sqref="AF28">
    <cfRule type="cellIs" priority="866" dxfId="1445" operator="lessThanOrEqual" stopIfTrue="1">
      <formula>$V28</formula>
    </cfRule>
  </conditionalFormatting>
  <conditionalFormatting sqref="AF32">
    <cfRule type="cellIs" priority="864" dxfId="1445" operator="lessThanOrEqual" stopIfTrue="1">
      <formula>$V32</formula>
    </cfRule>
  </conditionalFormatting>
  <conditionalFormatting sqref="AF36">
    <cfRule type="cellIs" priority="863" dxfId="1445" operator="lessThanOrEqual" stopIfTrue="1">
      <formula>$V36</formula>
    </cfRule>
  </conditionalFormatting>
  <conditionalFormatting sqref="AF48">
    <cfRule type="cellIs" priority="862" dxfId="1445" operator="lessThanOrEqual" stopIfTrue="1">
      <formula>$V48</formula>
    </cfRule>
  </conditionalFormatting>
  <conditionalFormatting sqref="AF50">
    <cfRule type="cellIs" priority="861" dxfId="1445" operator="lessThanOrEqual" stopIfTrue="1">
      <formula>$V50</formula>
    </cfRule>
  </conditionalFormatting>
  <conditionalFormatting sqref="AF52">
    <cfRule type="cellIs" priority="860" dxfId="1445" operator="lessThanOrEqual" stopIfTrue="1">
      <formula>$V52</formula>
    </cfRule>
  </conditionalFormatting>
  <conditionalFormatting sqref="AF26">
    <cfRule type="cellIs" priority="859" dxfId="1445" operator="lessThanOrEqual" stopIfTrue="1">
      <formula>$V26</formula>
    </cfRule>
  </conditionalFormatting>
  <conditionalFormatting sqref="AF34">
    <cfRule type="cellIs" priority="858" dxfId="1445" operator="lessThanOrEqual" stopIfTrue="1">
      <formula>$V34</formula>
    </cfRule>
  </conditionalFormatting>
  <conditionalFormatting sqref="AF38">
    <cfRule type="cellIs" priority="857" dxfId="1445" operator="lessThanOrEqual" stopIfTrue="1">
      <formula>$V38</formula>
    </cfRule>
  </conditionalFormatting>
  <conditionalFormatting sqref="AF40">
    <cfRule type="cellIs" priority="856" dxfId="1445" operator="lessThanOrEqual" stopIfTrue="1">
      <formula>$V40</formula>
    </cfRule>
  </conditionalFormatting>
  <conditionalFormatting sqref="V14:V41 V48:V79">
    <cfRule type="cellIs" priority="855" dxfId="1446" operator="greaterThan" stopIfTrue="1">
      <formula>180</formula>
    </cfRule>
  </conditionalFormatting>
  <conditionalFormatting sqref="R12">
    <cfRule type="cellIs" priority="853" dxfId="1445" operator="greaterThan" stopIfTrue="1">
      <formula>0</formula>
    </cfRule>
    <cfRule type="cellIs" priority="854" dxfId="1446" operator="lessThan" stopIfTrue="1">
      <formula>0</formula>
    </cfRule>
  </conditionalFormatting>
  <conditionalFormatting sqref="AH14">
    <cfRule type="cellIs" priority="852" dxfId="1445" operator="lessThanOrEqual" stopIfTrue="1">
      <formula>$V14</formula>
    </cfRule>
  </conditionalFormatting>
  <conditionalFormatting sqref="AG14">
    <cfRule type="cellIs" priority="851" dxfId="1445" operator="lessThanOrEqual" stopIfTrue="1">
      <formula>$V14</formula>
    </cfRule>
  </conditionalFormatting>
  <conditionalFormatting sqref="AH16">
    <cfRule type="cellIs" priority="850" dxfId="1445" operator="lessThanOrEqual" stopIfTrue="1">
      <formula>$V16</formula>
    </cfRule>
  </conditionalFormatting>
  <conditionalFormatting sqref="AG16">
    <cfRule type="cellIs" priority="849" dxfId="1445" operator="lessThanOrEqual" stopIfTrue="1">
      <formula>$V16</formula>
    </cfRule>
  </conditionalFormatting>
  <conditionalFormatting sqref="AH18">
    <cfRule type="cellIs" priority="848" dxfId="1445" operator="lessThanOrEqual" stopIfTrue="1">
      <formula>$V18</formula>
    </cfRule>
  </conditionalFormatting>
  <conditionalFormatting sqref="AG18">
    <cfRule type="cellIs" priority="847" dxfId="1445" operator="lessThanOrEqual" stopIfTrue="1">
      <formula>$V18</formula>
    </cfRule>
  </conditionalFormatting>
  <conditionalFormatting sqref="AH20">
    <cfRule type="cellIs" priority="846" dxfId="1445" operator="lessThanOrEqual" stopIfTrue="1">
      <formula>$V20</formula>
    </cfRule>
  </conditionalFormatting>
  <conditionalFormatting sqref="AG20">
    <cfRule type="cellIs" priority="845" dxfId="1445" operator="lessThanOrEqual" stopIfTrue="1">
      <formula>$V20</formula>
    </cfRule>
  </conditionalFormatting>
  <conditionalFormatting sqref="AH22">
    <cfRule type="cellIs" priority="844" dxfId="1445" operator="lessThanOrEqual" stopIfTrue="1">
      <formula>$V22</formula>
    </cfRule>
  </conditionalFormatting>
  <conditionalFormatting sqref="AG22">
    <cfRule type="cellIs" priority="843" dxfId="1445" operator="lessThanOrEqual" stopIfTrue="1">
      <formula>$V22</formula>
    </cfRule>
  </conditionalFormatting>
  <conditionalFormatting sqref="AH24">
    <cfRule type="cellIs" priority="842" dxfId="1445" operator="lessThanOrEqual" stopIfTrue="1">
      <formula>$V24</formula>
    </cfRule>
  </conditionalFormatting>
  <conditionalFormatting sqref="AG24">
    <cfRule type="cellIs" priority="841" dxfId="1445" operator="lessThanOrEqual" stopIfTrue="1">
      <formula>$V24</formula>
    </cfRule>
  </conditionalFormatting>
  <conditionalFormatting sqref="AH26">
    <cfRule type="cellIs" priority="840" dxfId="1445" operator="lessThanOrEqual" stopIfTrue="1">
      <formula>$V26</formula>
    </cfRule>
  </conditionalFormatting>
  <conditionalFormatting sqref="AG26">
    <cfRule type="cellIs" priority="839" dxfId="1445" operator="lessThanOrEqual" stopIfTrue="1">
      <formula>$V26</formula>
    </cfRule>
  </conditionalFormatting>
  <conditionalFormatting sqref="AH28">
    <cfRule type="cellIs" priority="838" dxfId="1445" operator="lessThanOrEqual" stopIfTrue="1">
      <formula>$V28</formula>
    </cfRule>
  </conditionalFormatting>
  <conditionalFormatting sqref="AG28">
    <cfRule type="cellIs" priority="837" dxfId="1445" operator="lessThanOrEqual" stopIfTrue="1">
      <formula>$V28</formula>
    </cfRule>
  </conditionalFormatting>
  <conditionalFormatting sqref="AH30">
    <cfRule type="cellIs" priority="836" dxfId="1445" operator="lessThanOrEqual" stopIfTrue="1">
      <formula>$V30</formula>
    </cfRule>
  </conditionalFormatting>
  <conditionalFormatting sqref="AG30">
    <cfRule type="cellIs" priority="835" dxfId="1445" operator="lessThanOrEqual" stopIfTrue="1">
      <formula>$V30</formula>
    </cfRule>
  </conditionalFormatting>
  <conditionalFormatting sqref="AH32">
    <cfRule type="cellIs" priority="834" dxfId="1445" operator="lessThanOrEqual" stopIfTrue="1">
      <formula>$V32</formula>
    </cfRule>
  </conditionalFormatting>
  <conditionalFormatting sqref="AG32">
    <cfRule type="cellIs" priority="833" dxfId="1445" operator="lessThanOrEqual" stopIfTrue="1">
      <formula>$V32</formula>
    </cfRule>
  </conditionalFormatting>
  <conditionalFormatting sqref="AH34">
    <cfRule type="cellIs" priority="832" dxfId="1445" operator="lessThanOrEqual" stopIfTrue="1">
      <formula>$V34</formula>
    </cfRule>
  </conditionalFormatting>
  <conditionalFormatting sqref="AG34">
    <cfRule type="cellIs" priority="831" dxfId="1445" operator="lessThanOrEqual" stopIfTrue="1">
      <formula>$V34</formula>
    </cfRule>
  </conditionalFormatting>
  <conditionalFormatting sqref="AH36">
    <cfRule type="cellIs" priority="830" dxfId="1445" operator="lessThanOrEqual" stopIfTrue="1">
      <formula>$V36</formula>
    </cfRule>
  </conditionalFormatting>
  <conditionalFormatting sqref="AG36">
    <cfRule type="cellIs" priority="829" dxfId="1445" operator="lessThanOrEqual" stopIfTrue="1">
      <formula>$V36</formula>
    </cfRule>
  </conditionalFormatting>
  <conditionalFormatting sqref="AH38">
    <cfRule type="cellIs" priority="828" dxfId="1445" operator="lessThanOrEqual" stopIfTrue="1">
      <formula>$V38</formula>
    </cfRule>
  </conditionalFormatting>
  <conditionalFormatting sqref="AG38">
    <cfRule type="cellIs" priority="827" dxfId="1445" operator="lessThanOrEqual" stopIfTrue="1">
      <formula>$V38</formula>
    </cfRule>
  </conditionalFormatting>
  <conditionalFormatting sqref="AH40">
    <cfRule type="cellIs" priority="826" dxfId="1445" operator="lessThanOrEqual" stopIfTrue="1">
      <formula>$V40</formula>
    </cfRule>
  </conditionalFormatting>
  <conditionalFormatting sqref="AG40">
    <cfRule type="cellIs" priority="825" dxfId="1445" operator="lessThanOrEqual" stopIfTrue="1">
      <formula>$V40</formula>
    </cfRule>
  </conditionalFormatting>
  <conditionalFormatting sqref="AH48">
    <cfRule type="cellIs" priority="824" dxfId="1445" operator="lessThanOrEqual" stopIfTrue="1">
      <formula>$V48</formula>
    </cfRule>
  </conditionalFormatting>
  <conditionalFormatting sqref="AG48">
    <cfRule type="cellIs" priority="823" dxfId="1445" operator="lessThanOrEqual" stopIfTrue="1">
      <formula>$V48</formula>
    </cfRule>
  </conditionalFormatting>
  <conditionalFormatting sqref="AH50">
    <cfRule type="cellIs" priority="822" dxfId="1445" operator="lessThanOrEqual" stopIfTrue="1">
      <formula>$V50</formula>
    </cfRule>
  </conditionalFormatting>
  <conditionalFormatting sqref="AG50">
    <cfRule type="cellIs" priority="821" dxfId="1445" operator="lessThanOrEqual" stopIfTrue="1">
      <formula>$V50</formula>
    </cfRule>
  </conditionalFormatting>
  <conditionalFormatting sqref="AH52">
    <cfRule type="cellIs" priority="820" dxfId="1445" operator="lessThanOrEqual" stopIfTrue="1">
      <formula>$V52</formula>
    </cfRule>
  </conditionalFormatting>
  <conditionalFormatting sqref="AG52">
    <cfRule type="cellIs" priority="819" dxfId="1445" operator="lessThanOrEqual" stopIfTrue="1">
      <formula>$V52</formula>
    </cfRule>
  </conditionalFormatting>
  <conditionalFormatting sqref="AH54">
    <cfRule type="cellIs" priority="818" dxfId="1445" operator="lessThanOrEqual" stopIfTrue="1">
      <formula>$V54</formula>
    </cfRule>
  </conditionalFormatting>
  <conditionalFormatting sqref="AG54">
    <cfRule type="cellIs" priority="817" dxfId="1445" operator="lessThanOrEqual" stopIfTrue="1">
      <formula>$V54</formula>
    </cfRule>
  </conditionalFormatting>
  <conditionalFormatting sqref="AH56">
    <cfRule type="cellIs" priority="816" dxfId="1445" operator="lessThanOrEqual" stopIfTrue="1">
      <formula>$V56</formula>
    </cfRule>
  </conditionalFormatting>
  <conditionalFormatting sqref="AG56">
    <cfRule type="cellIs" priority="815" dxfId="1445" operator="lessThanOrEqual" stopIfTrue="1">
      <formula>$V56</formula>
    </cfRule>
  </conditionalFormatting>
  <conditionalFormatting sqref="AH58">
    <cfRule type="cellIs" priority="814" dxfId="1445" operator="lessThanOrEqual" stopIfTrue="1">
      <formula>$V58</formula>
    </cfRule>
  </conditionalFormatting>
  <conditionalFormatting sqref="AG58">
    <cfRule type="cellIs" priority="813" dxfId="1445" operator="lessThanOrEqual" stopIfTrue="1">
      <formula>$V58</formula>
    </cfRule>
  </conditionalFormatting>
  <conditionalFormatting sqref="AH60">
    <cfRule type="cellIs" priority="812" dxfId="1445" operator="lessThanOrEqual" stopIfTrue="1">
      <formula>$V60</formula>
    </cfRule>
  </conditionalFormatting>
  <conditionalFormatting sqref="AG60">
    <cfRule type="cellIs" priority="811" dxfId="1445" operator="lessThanOrEqual" stopIfTrue="1">
      <formula>$V60</formula>
    </cfRule>
  </conditionalFormatting>
  <conditionalFormatting sqref="AH62">
    <cfRule type="cellIs" priority="810" dxfId="1445" operator="lessThanOrEqual" stopIfTrue="1">
      <formula>$V62</formula>
    </cfRule>
  </conditionalFormatting>
  <conditionalFormatting sqref="AG62">
    <cfRule type="cellIs" priority="809" dxfId="1445" operator="lessThanOrEqual" stopIfTrue="1">
      <formula>$V62</formula>
    </cfRule>
  </conditionalFormatting>
  <conditionalFormatting sqref="AH64">
    <cfRule type="cellIs" priority="808" dxfId="1445" operator="lessThanOrEqual" stopIfTrue="1">
      <formula>$V64</formula>
    </cfRule>
  </conditionalFormatting>
  <conditionalFormatting sqref="AG64">
    <cfRule type="cellIs" priority="807" dxfId="1445" operator="lessThanOrEqual" stopIfTrue="1">
      <formula>$V64</formula>
    </cfRule>
  </conditionalFormatting>
  <conditionalFormatting sqref="AH66">
    <cfRule type="cellIs" priority="806" dxfId="1445" operator="lessThanOrEqual" stopIfTrue="1">
      <formula>$V66</formula>
    </cfRule>
  </conditionalFormatting>
  <conditionalFormatting sqref="AG66">
    <cfRule type="cellIs" priority="805" dxfId="1445" operator="lessThanOrEqual" stopIfTrue="1">
      <formula>$V66</formula>
    </cfRule>
  </conditionalFormatting>
  <conditionalFormatting sqref="AH68">
    <cfRule type="cellIs" priority="804" dxfId="1445" operator="lessThanOrEqual" stopIfTrue="1">
      <formula>$V68</formula>
    </cfRule>
  </conditionalFormatting>
  <conditionalFormatting sqref="AG68">
    <cfRule type="cellIs" priority="803" dxfId="1445" operator="lessThanOrEqual" stopIfTrue="1">
      <formula>$V68</formula>
    </cfRule>
  </conditionalFormatting>
  <conditionalFormatting sqref="AH70">
    <cfRule type="cellIs" priority="802" dxfId="1445" operator="lessThanOrEqual" stopIfTrue="1">
      <formula>$V70</formula>
    </cfRule>
  </conditionalFormatting>
  <conditionalFormatting sqref="AG70">
    <cfRule type="cellIs" priority="801" dxfId="1445" operator="lessThanOrEqual" stopIfTrue="1">
      <formula>$V70</formula>
    </cfRule>
  </conditionalFormatting>
  <conditionalFormatting sqref="AH72">
    <cfRule type="cellIs" priority="800" dxfId="1445" operator="lessThanOrEqual" stopIfTrue="1">
      <formula>$V72</formula>
    </cfRule>
  </conditionalFormatting>
  <conditionalFormatting sqref="AG72">
    <cfRule type="cellIs" priority="799" dxfId="1445" operator="lessThanOrEqual" stopIfTrue="1">
      <formula>$V72</formula>
    </cfRule>
  </conditionalFormatting>
  <conditionalFormatting sqref="AH74">
    <cfRule type="cellIs" priority="798" dxfId="1445" operator="lessThanOrEqual" stopIfTrue="1">
      <formula>$V74</formula>
    </cfRule>
  </conditionalFormatting>
  <conditionalFormatting sqref="AG74">
    <cfRule type="cellIs" priority="797" dxfId="1445" operator="lessThanOrEqual" stopIfTrue="1">
      <formula>$V74</formula>
    </cfRule>
  </conditionalFormatting>
  <conditionalFormatting sqref="AH76">
    <cfRule type="cellIs" priority="796" dxfId="1445" operator="lessThanOrEqual" stopIfTrue="1">
      <formula>$V76</formula>
    </cfRule>
  </conditionalFormatting>
  <conditionalFormatting sqref="AG76">
    <cfRule type="cellIs" priority="795" dxfId="1445" operator="lessThanOrEqual" stopIfTrue="1">
      <formula>$V76</formula>
    </cfRule>
  </conditionalFormatting>
  <conditionalFormatting sqref="AH78">
    <cfRule type="cellIs" priority="794" dxfId="1445" operator="lessThanOrEqual" stopIfTrue="1">
      <formula>$V78</formula>
    </cfRule>
  </conditionalFormatting>
  <conditionalFormatting sqref="AG78">
    <cfRule type="cellIs" priority="793" dxfId="1445" operator="lessThanOrEqual" stopIfTrue="1">
      <formula>$V78</formula>
    </cfRule>
  </conditionalFormatting>
  <conditionalFormatting sqref="W15:X15">
    <cfRule type="cellIs" priority="792" dxfId="1445" operator="lessThanOrEqual" stopIfTrue="1">
      <formula>$V15</formula>
    </cfRule>
  </conditionalFormatting>
  <conditionalFormatting sqref="Y17">
    <cfRule type="cellIs" priority="791" dxfId="1445" operator="lessThanOrEqual" stopIfTrue="1">
      <formula>$V17</formula>
    </cfRule>
  </conditionalFormatting>
  <conditionalFormatting sqref="Z17">
    <cfRule type="cellIs" priority="790" dxfId="1445" operator="lessThanOrEqual" stopIfTrue="1">
      <formula>$V17</formula>
    </cfRule>
  </conditionalFormatting>
  <conditionalFormatting sqref="AC17">
    <cfRule type="cellIs" priority="789" dxfId="1445" operator="lessThanOrEqual" stopIfTrue="1">
      <formula>$V17</formula>
    </cfRule>
  </conditionalFormatting>
  <conditionalFormatting sqref="AF17">
    <cfRule type="cellIs" priority="788" dxfId="1445" operator="lessThanOrEqual" stopIfTrue="1">
      <formula>$V17</formula>
    </cfRule>
  </conditionalFormatting>
  <conditionalFormatting sqref="AG17:AH17">
    <cfRule type="cellIs" priority="787" dxfId="1445" operator="lessThanOrEqual" stopIfTrue="1">
      <formula>$V17</formula>
    </cfRule>
  </conditionalFormatting>
  <conditionalFormatting sqref="W17:X17">
    <cfRule type="cellIs" priority="786" dxfId="1445" operator="lessThanOrEqual" stopIfTrue="1">
      <formula>$V17</formula>
    </cfRule>
  </conditionalFormatting>
  <conditionalFormatting sqref="Y19">
    <cfRule type="cellIs" priority="785" dxfId="1445" operator="lessThanOrEqual" stopIfTrue="1">
      <formula>$V19</formula>
    </cfRule>
  </conditionalFormatting>
  <conditionalFormatting sqref="Z19">
    <cfRule type="cellIs" priority="784" dxfId="1445" operator="lessThanOrEqual" stopIfTrue="1">
      <formula>$V19</formula>
    </cfRule>
  </conditionalFormatting>
  <conditionalFormatting sqref="AC19">
    <cfRule type="cellIs" priority="783" dxfId="1445" operator="lessThanOrEqual" stopIfTrue="1">
      <formula>$V19</formula>
    </cfRule>
  </conditionalFormatting>
  <conditionalFormatting sqref="AF19">
    <cfRule type="cellIs" priority="782" dxfId="1445" operator="lessThanOrEqual" stopIfTrue="1">
      <formula>$V19</formula>
    </cfRule>
  </conditionalFormatting>
  <conditionalFormatting sqref="W19:X19">
    <cfRule type="cellIs" priority="781" dxfId="1445" operator="lessThanOrEqual" stopIfTrue="1">
      <formula>$V19</formula>
    </cfRule>
  </conditionalFormatting>
  <conditionalFormatting sqref="Y21">
    <cfRule type="cellIs" priority="780" dxfId="1445" operator="lessThanOrEqual" stopIfTrue="1">
      <formula>$V21</formula>
    </cfRule>
  </conditionalFormatting>
  <conditionalFormatting sqref="Z21">
    <cfRule type="cellIs" priority="779" dxfId="1445" operator="lessThanOrEqual" stopIfTrue="1">
      <formula>$V21</formula>
    </cfRule>
  </conditionalFormatting>
  <conditionalFormatting sqref="AC21">
    <cfRule type="cellIs" priority="778" dxfId="1445" operator="lessThanOrEqual" stopIfTrue="1">
      <formula>$V21</formula>
    </cfRule>
  </conditionalFormatting>
  <conditionalFormatting sqref="AF21">
    <cfRule type="cellIs" priority="777" dxfId="1445" operator="lessThanOrEqual" stopIfTrue="1">
      <formula>$V21</formula>
    </cfRule>
  </conditionalFormatting>
  <conditionalFormatting sqref="W21:X21">
    <cfRule type="cellIs" priority="776" dxfId="1445" operator="lessThanOrEqual" stopIfTrue="1">
      <formula>$V21</formula>
    </cfRule>
  </conditionalFormatting>
  <conditionalFormatting sqref="Y23">
    <cfRule type="cellIs" priority="775" dxfId="1445" operator="lessThanOrEqual" stopIfTrue="1">
      <formula>$V23</formula>
    </cfRule>
  </conditionalFormatting>
  <conditionalFormatting sqref="Z23">
    <cfRule type="cellIs" priority="774" dxfId="1445" operator="lessThanOrEqual" stopIfTrue="1">
      <formula>$V23</formula>
    </cfRule>
  </conditionalFormatting>
  <conditionalFormatting sqref="AC23">
    <cfRule type="cellIs" priority="773" dxfId="1445" operator="lessThanOrEqual" stopIfTrue="1">
      <formula>$V23</formula>
    </cfRule>
  </conditionalFormatting>
  <conditionalFormatting sqref="AF23">
    <cfRule type="cellIs" priority="772" dxfId="1445" operator="lessThanOrEqual" stopIfTrue="1">
      <formula>$V23</formula>
    </cfRule>
  </conditionalFormatting>
  <conditionalFormatting sqref="W23:X23">
    <cfRule type="cellIs" priority="771" dxfId="1445" operator="lessThanOrEqual" stopIfTrue="1">
      <formula>$V23</formula>
    </cfRule>
  </conditionalFormatting>
  <conditionalFormatting sqref="Y25">
    <cfRule type="cellIs" priority="770" dxfId="1445" operator="lessThanOrEqual" stopIfTrue="1">
      <formula>$V25</formula>
    </cfRule>
  </conditionalFormatting>
  <conditionalFormatting sqref="Z25">
    <cfRule type="cellIs" priority="769" dxfId="1445" operator="lessThanOrEqual" stopIfTrue="1">
      <formula>$V25</formula>
    </cfRule>
  </conditionalFormatting>
  <conditionalFormatting sqref="AC25">
    <cfRule type="cellIs" priority="768" dxfId="1445" operator="lessThanOrEqual" stopIfTrue="1">
      <formula>$V25</formula>
    </cfRule>
  </conditionalFormatting>
  <conditionalFormatting sqref="AF25">
    <cfRule type="cellIs" priority="767" dxfId="1445" operator="lessThanOrEqual" stopIfTrue="1">
      <formula>$V25</formula>
    </cfRule>
  </conditionalFormatting>
  <conditionalFormatting sqref="W25:X25">
    <cfRule type="cellIs" priority="766" dxfId="1445" operator="lessThanOrEqual" stopIfTrue="1">
      <formula>$V25</formula>
    </cfRule>
  </conditionalFormatting>
  <conditionalFormatting sqref="Y27">
    <cfRule type="cellIs" priority="765" dxfId="1445" operator="lessThanOrEqual" stopIfTrue="1">
      <formula>$V27</formula>
    </cfRule>
  </conditionalFormatting>
  <conditionalFormatting sqref="Z27">
    <cfRule type="cellIs" priority="764" dxfId="1445" operator="lessThanOrEqual" stopIfTrue="1">
      <formula>$V27</formula>
    </cfRule>
  </conditionalFormatting>
  <conditionalFormatting sqref="AC27">
    <cfRule type="cellIs" priority="763" dxfId="1445" operator="lessThanOrEqual" stopIfTrue="1">
      <formula>$V27</formula>
    </cfRule>
  </conditionalFormatting>
  <conditionalFormatting sqref="AF27">
    <cfRule type="cellIs" priority="762" dxfId="1445" operator="lessThanOrEqual" stopIfTrue="1">
      <formula>$V27</formula>
    </cfRule>
  </conditionalFormatting>
  <conditionalFormatting sqref="X27">
    <cfRule type="cellIs" priority="761" dxfId="1445" operator="lessThanOrEqual" stopIfTrue="1">
      <formula>$V27</formula>
    </cfRule>
  </conditionalFormatting>
  <conditionalFormatting sqref="Y29">
    <cfRule type="cellIs" priority="760" dxfId="1445" operator="lessThanOrEqual" stopIfTrue="1">
      <formula>$V29</formula>
    </cfRule>
  </conditionalFormatting>
  <conditionalFormatting sqref="Z29">
    <cfRule type="cellIs" priority="759" dxfId="1445" operator="lessThanOrEqual" stopIfTrue="1">
      <formula>$V29</formula>
    </cfRule>
  </conditionalFormatting>
  <conditionalFormatting sqref="AC29">
    <cfRule type="cellIs" priority="758" dxfId="1445" operator="lessThanOrEqual" stopIfTrue="1">
      <formula>$V29</formula>
    </cfRule>
  </conditionalFormatting>
  <conditionalFormatting sqref="AF29">
    <cfRule type="cellIs" priority="757" dxfId="1445" operator="lessThanOrEqual" stopIfTrue="1">
      <formula>$V29</formula>
    </cfRule>
  </conditionalFormatting>
  <conditionalFormatting sqref="W29:X29">
    <cfRule type="cellIs" priority="756" dxfId="1445" operator="lessThanOrEqual" stopIfTrue="1">
      <formula>$V29</formula>
    </cfRule>
  </conditionalFormatting>
  <conditionalFormatting sqref="AB31">
    <cfRule type="cellIs" priority="755" dxfId="1445" operator="lessThanOrEqual" stopIfTrue="1">
      <formula>$V31</formula>
    </cfRule>
  </conditionalFormatting>
  <conditionalFormatting sqref="Z31">
    <cfRule type="cellIs" priority="754" dxfId="1445" operator="lessThanOrEqual" stopIfTrue="1">
      <formula>$V31</formula>
    </cfRule>
  </conditionalFormatting>
  <conditionalFormatting sqref="AF31">
    <cfRule type="cellIs" priority="753" dxfId="1445" operator="lessThanOrEqual" stopIfTrue="1">
      <formula>$V31</formula>
    </cfRule>
  </conditionalFormatting>
  <conditionalFormatting sqref="W31:X31">
    <cfRule type="cellIs" priority="752" dxfId="1445" operator="lessThanOrEqual" stopIfTrue="1">
      <formula>$V31</formula>
    </cfRule>
  </conditionalFormatting>
  <conditionalFormatting sqref="Y33">
    <cfRule type="cellIs" priority="751" dxfId="1445" operator="lessThanOrEqual" stopIfTrue="1">
      <formula>$V33</formula>
    </cfRule>
  </conditionalFormatting>
  <conditionalFormatting sqref="Z33">
    <cfRule type="cellIs" priority="750" dxfId="1445" operator="lessThanOrEqual" stopIfTrue="1">
      <formula>$V33</formula>
    </cfRule>
  </conditionalFormatting>
  <conditionalFormatting sqref="AC33">
    <cfRule type="cellIs" priority="749" dxfId="1445" operator="lessThanOrEqual" stopIfTrue="1">
      <formula>$V33</formula>
    </cfRule>
  </conditionalFormatting>
  <conditionalFormatting sqref="AF33">
    <cfRule type="cellIs" priority="748" dxfId="1445" operator="lessThanOrEqual" stopIfTrue="1">
      <formula>$V33</formula>
    </cfRule>
  </conditionalFormatting>
  <conditionalFormatting sqref="W33:X33">
    <cfRule type="cellIs" priority="747" dxfId="1445" operator="lessThanOrEqual" stopIfTrue="1">
      <formula>$V33</formula>
    </cfRule>
  </conditionalFormatting>
  <conditionalFormatting sqref="Y35">
    <cfRule type="cellIs" priority="746" dxfId="1445" operator="lessThanOrEqual" stopIfTrue="1">
      <formula>$V35</formula>
    </cfRule>
  </conditionalFormatting>
  <conditionalFormatting sqref="Z35">
    <cfRule type="cellIs" priority="745" dxfId="1445" operator="lessThanOrEqual" stopIfTrue="1">
      <formula>$V35</formula>
    </cfRule>
  </conditionalFormatting>
  <conditionalFormatting sqref="AC35">
    <cfRule type="cellIs" priority="744" dxfId="1445" operator="lessThanOrEqual" stopIfTrue="1">
      <formula>$V35</formula>
    </cfRule>
  </conditionalFormatting>
  <conditionalFormatting sqref="AF35">
    <cfRule type="cellIs" priority="743" dxfId="1445" operator="lessThanOrEqual" stopIfTrue="1">
      <formula>$V35</formula>
    </cfRule>
  </conditionalFormatting>
  <conditionalFormatting sqref="W35:X35">
    <cfRule type="cellIs" priority="742" dxfId="1445" operator="lessThanOrEqual" stopIfTrue="1">
      <formula>$V35</formula>
    </cfRule>
  </conditionalFormatting>
  <conditionalFormatting sqref="Y37">
    <cfRule type="cellIs" priority="741" dxfId="1445" operator="lessThanOrEqual" stopIfTrue="1">
      <formula>$V37</formula>
    </cfRule>
  </conditionalFormatting>
  <conditionalFormatting sqref="Z37">
    <cfRule type="cellIs" priority="740" dxfId="1445" operator="lessThanOrEqual" stopIfTrue="1">
      <formula>$V37</formula>
    </cfRule>
  </conditionalFormatting>
  <conditionalFormatting sqref="AC37">
    <cfRule type="cellIs" priority="739" dxfId="1445" operator="lessThanOrEqual" stopIfTrue="1">
      <formula>$V37</formula>
    </cfRule>
  </conditionalFormatting>
  <conditionalFormatting sqref="AF37">
    <cfRule type="cellIs" priority="738" dxfId="1445" operator="lessThanOrEqual" stopIfTrue="1">
      <formula>$V37</formula>
    </cfRule>
  </conditionalFormatting>
  <conditionalFormatting sqref="W37:X37">
    <cfRule type="cellIs" priority="737" dxfId="1445" operator="lessThanOrEqual" stopIfTrue="1">
      <formula>$V37</formula>
    </cfRule>
  </conditionalFormatting>
  <conditionalFormatting sqref="Y39">
    <cfRule type="cellIs" priority="736" dxfId="1445" operator="lessThanOrEqual" stopIfTrue="1">
      <formula>$V39</formula>
    </cfRule>
  </conditionalFormatting>
  <conditionalFormatting sqref="Z39">
    <cfRule type="cellIs" priority="735" dxfId="1445" operator="lessThanOrEqual" stopIfTrue="1">
      <formula>$V39</formula>
    </cfRule>
  </conditionalFormatting>
  <conditionalFormatting sqref="AC39">
    <cfRule type="cellIs" priority="734" dxfId="1445" operator="lessThanOrEqual" stopIfTrue="1">
      <formula>$V39</formula>
    </cfRule>
  </conditionalFormatting>
  <conditionalFormatting sqref="AF39">
    <cfRule type="cellIs" priority="733" dxfId="1445" operator="lessThanOrEqual" stopIfTrue="1">
      <formula>$V39</formula>
    </cfRule>
  </conditionalFormatting>
  <conditionalFormatting sqref="X39">
    <cfRule type="cellIs" priority="732" dxfId="1445" operator="lessThanOrEqual" stopIfTrue="1">
      <formula>$V39</formula>
    </cfRule>
  </conditionalFormatting>
  <conditionalFormatting sqref="Y41">
    <cfRule type="cellIs" priority="731" dxfId="1445" operator="lessThanOrEqual" stopIfTrue="1">
      <formula>$V41</formula>
    </cfRule>
  </conditionalFormatting>
  <conditionalFormatting sqref="Z41">
    <cfRule type="cellIs" priority="730" dxfId="1445" operator="lessThanOrEqual" stopIfTrue="1">
      <formula>$V41</formula>
    </cfRule>
  </conditionalFormatting>
  <conditionalFormatting sqref="AC41">
    <cfRule type="cellIs" priority="729" dxfId="1445" operator="lessThanOrEqual" stopIfTrue="1">
      <formula>$V41</formula>
    </cfRule>
  </conditionalFormatting>
  <conditionalFormatting sqref="AF41">
    <cfRule type="cellIs" priority="728" dxfId="1445" operator="lessThanOrEqual" stopIfTrue="1">
      <formula>$V41</formula>
    </cfRule>
  </conditionalFormatting>
  <conditionalFormatting sqref="W41">
    <cfRule type="cellIs" priority="727" dxfId="1445" operator="lessThanOrEqual" stopIfTrue="1">
      <formula>$V41</formula>
    </cfRule>
  </conditionalFormatting>
  <conditionalFormatting sqref="Y49">
    <cfRule type="cellIs" priority="726" dxfId="1445" operator="lessThanOrEqual" stopIfTrue="1">
      <formula>$V49</formula>
    </cfRule>
  </conditionalFormatting>
  <conditionalFormatting sqref="Z49">
    <cfRule type="cellIs" priority="725" dxfId="1445" operator="lessThanOrEqual" stopIfTrue="1">
      <formula>$V49</formula>
    </cfRule>
  </conditionalFormatting>
  <conditionalFormatting sqref="AC49">
    <cfRule type="cellIs" priority="724" dxfId="1445" operator="lessThanOrEqual" stopIfTrue="1">
      <formula>$V49</formula>
    </cfRule>
  </conditionalFormatting>
  <conditionalFormatting sqref="AF49">
    <cfRule type="cellIs" priority="723" dxfId="1445" operator="lessThanOrEqual" stopIfTrue="1">
      <formula>$V49</formula>
    </cfRule>
  </conditionalFormatting>
  <conditionalFormatting sqref="W49:X49">
    <cfRule type="cellIs" priority="722" dxfId="1445" operator="lessThanOrEqual" stopIfTrue="1">
      <formula>$V49</formula>
    </cfRule>
  </conditionalFormatting>
  <conditionalFormatting sqref="Y51">
    <cfRule type="cellIs" priority="721" dxfId="1445" operator="lessThanOrEqual" stopIfTrue="1">
      <formula>$V51</formula>
    </cfRule>
  </conditionalFormatting>
  <conditionalFormatting sqref="Z51">
    <cfRule type="cellIs" priority="720" dxfId="1445" operator="lessThanOrEqual" stopIfTrue="1">
      <formula>$V51</formula>
    </cfRule>
  </conditionalFormatting>
  <conditionalFormatting sqref="AC51">
    <cfRule type="cellIs" priority="719" dxfId="1445" operator="lessThanOrEqual" stopIfTrue="1">
      <formula>$V51</formula>
    </cfRule>
  </conditionalFormatting>
  <conditionalFormatting sqref="AF51">
    <cfRule type="cellIs" priority="718" dxfId="1445" operator="lessThanOrEqual" stopIfTrue="1">
      <formula>$V51</formula>
    </cfRule>
  </conditionalFormatting>
  <conditionalFormatting sqref="W51:X51">
    <cfRule type="cellIs" priority="717" dxfId="1445" operator="lessThanOrEqual" stopIfTrue="1">
      <formula>$V51</formula>
    </cfRule>
  </conditionalFormatting>
  <conditionalFormatting sqref="Y53">
    <cfRule type="cellIs" priority="716" dxfId="1445" operator="lessThanOrEqual" stopIfTrue="1">
      <formula>$V53</formula>
    </cfRule>
  </conditionalFormatting>
  <conditionalFormatting sqref="Z53">
    <cfRule type="cellIs" priority="715" dxfId="1445" operator="lessThanOrEqual" stopIfTrue="1">
      <formula>$V53</formula>
    </cfRule>
  </conditionalFormatting>
  <conditionalFormatting sqref="AC53">
    <cfRule type="cellIs" priority="714" dxfId="1445" operator="lessThanOrEqual" stopIfTrue="1">
      <formula>$V53</formula>
    </cfRule>
  </conditionalFormatting>
  <conditionalFormatting sqref="AF53">
    <cfRule type="cellIs" priority="713" dxfId="1445" operator="lessThanOrEqual" stopIfTrue="1">
      <formula>$V53</formula>
    </cfRule>
  </conditionalFormatting>
  <conditionalFormatting sqref="W53:X53">
    <cfRule type="cellIs" priority="712" dxfId="1445" operator="lessThanOrEqual" stopIfTrue="1">
      <formula>$V53</formula>
    </cfRule>
  </conditionalFormatting>
  <conditionalFormatting sqref="AB55">
    <cfRule type="cellIs" priority="711" dxfId="1445" operator="lessThanOrEqual" stopIfTrue="1">
      <formula>$V55</formula>
    </cfRule>
  </conditionalFormatting>
  <conditionalFormatting sqref="Z55">
    <cfRule type="cellIs" priority="710" dxfId="1445" operator="lessThanOrEqual" stopIfTrue="1">
      <formula>$V55</formula>
    </cfRule>
  </conditionalFormatting>
  <conditionalFormatting sqref="AF55">
    <cfRule type="cellIs" priority="709" dxfId="1445" operator="lessThanOrEqual" stopIfTrue="1">
      <formula>$V55</formula>
    </cfRule>
  </conditionalFormatting>
  <conditionalFormatting sqref="X55">
    <cfRule type="cellIs" priority="708" dxfId="1445" operator="lessThanOrEqual" stopIfTrue="1">
      <formula>$V55</formula>
    </cfRule>
  </conditionalFormatting>
  <conditionalFormatting sqref="Y57">
    <cfRule type="cellIs" priority="707" dxfId="1445" operator="lessThanOrEqual" stopIfTrue="1">
      <formula>$V57</formula>
    </cfRule>
  </conditionalFormatting>
  <conditionalFormatting sqref="Z57">
    <cfRule type="cellIs" priority="706" dxfId="1445" operator="lessThanOrEqual" stopIfTrue="1">
      <formula>$V57</formula>
    </cfRule>
  </conditionalFormatting>
  <conditionalFormatting sqref="AC57">
    <cfRule type="cellIs" priority="705" dxfId="1445" operator="lessThanOrEqual" stopIfTrue="1">
      <formula>$V57</formula>
    </cfRule>
  </conditionalFormatting>
  <conditionalFormatting sqref="AF57">
    <cfRule type="cellIs" priority="704" dxfId="1445" operator="lessThanOrEqual" stopIfTrue="1">
      <formula>$V57</formula>
    </cfRule>
  </conditionalFormatting>
  <conditionalFormatting sqref="X57">
    <cfRule type="cellIs" priority="703" dxfId="1445" operator="lessThanOrEqual" stopIfTrue="1">
      <formula>$V57</formula>
    </cfRule>
  </conditionalFormatting>
  <conditionalFormatting sqref="Y59">
    <cfRule type="cellIs" priority="702" dxfId="1445" operator="lessThanOrEqual" stopIfTrue="1">
      <formula>$V59</formula>
    </cfRule>
  </conditionalFormatting>
  <conditionalFormatting sqref="Z59">
    <cfRule type="cellIs" priority="701" dxfId="1445" operator="lessThanOrEqual" stopIfTrue="1">
      <formula>$V59</formula>
    </cfRule>
  </conditionalFormatting>
  <conditionalFormatting sqref="AC59">
    <cfRule type="cellIs" priority="700" dxfId="1445" operator="lessThanOrEqual" stopIfTrue="1">
      <formula>$V59</formula>
    </cfRule>
  </conditionalFormatting>
  <conditionalFormatting sqref="AF59">
    <cfRule type="cellIs" priority="699" dxfId="1445" operator="lessThanOrEqual" stopIfTrue="1">
      <formula>$V59</formula>
    </cfRule>
  </conditionalFormatting>
  <conditionalFormatting sqref="X59">
    <cfRule type="cellIs" priority="698" dxfId="1445" operator="lessThanOrEqual" stopIfTrue="1">
      <formula>$V59</formula>
    </cfRule>
  </conditionalFormatting>
  <conditionalFormatting sqref="Y61">
    <cfRule type="cellIs" priority="697" dxfId="1445" operator="lessThanOrEqual" stopIfTrue="1">
      <formula>$V61</formula>
    </cfRule>
  </conditionalFormatting>
  <conditionalFormatting sqref="Z61">
    <cfRule type="cellIs" priority="696" dxfId="1445" operator="lessThanOrEqual" stopIfTrue="1">
      <formula>$V61</formula>
    </cfRule>
  </conditionalFormatting>
  <conditionalFormatting sqref="AC61">
    <cfRule type="cellIs" priority="695" dxfId="1445" operator="lessThanOrEqual" stopIfTrue="1">
      <formula>$V61</formula>
    </cfRule>
  </conditionalFormatting>
  <conditionalFormatting sqref="AF61">
    <cfRule type="cellIs" priority="694" dxfId="1445" operator="lessThanOrEqual" stopIfTrue="1">
      <formula>$V61</formula>
    </cfRule>
  </conditionalFormatting>
  <conditionalFormatting sqref="X61">
    <cfRule type="cellIs" priority="693" dxfId="1445" operator="lessThanOrEqual" stopIfTrue="1">
      <formula>$V61</formula>
    </cfRule>
  </conditionalFormatting>
  <conditionalFormatting sqref="Y63">
    <cfRule type="cellIs" priority="692" dxfId="1445" operator="lessThanOrEqual" stopIfTrue="1">
      <formula>$V63</formula>
    </cfRule>
  </conditionalFormatting>
  <conditionalFormatting sqref="Z63">
    <cfRule type="cellIs" priority="691" dxfId="1445" operator="lessThanOrEqual" stopIfTrue="1">
      <formula>$V63</formula>
    </cfRule>
  </conditionalFormatting>
  <conditionalFormatting sqref="AC63">
    <cfRule type="cellIs" priority="690" dxfId="1445" operator="lessThanOrEqual" stopIfTrue="1">
      <formula>$V63</formula>
    </cfRule>
  </conditionalFormatting>
  <conditionalFormatting sqref="AF63">
    <cfRule type="cellIs" priority="689" dxfId="1445" operator="lessThanOrEqual" stopIfTrue="1">
      <formula>$V63</formula>
    </cfRule>
  </conditionalFormatting>
  <conditionalFormatting sqref="X63">
    <cfRule type="cellIs" priority="688" dxfId="1445" operator="lessThanOrEqual" stopIfTrue="1">
      <formula>$V63</formula>
    </cfRule>
  </conditionalFormatting>
  <conditionalFormatting sqref="Y65">
    <cfRule type="cellIs" priority="687" dxfId="1445" operator="lessThanOrEqual" stopIfTrue="1">
      <formula>$V65</formula>
    </cfRule>
  </conditionalFormatting>
  <conditionalFormatting sqref="Z65">
    <cfRule type="cellIs" priority="686" dxfId="1445" operator="lessThanOrEqual" stopIfTrue="1">
      <formula>$V65</formula>
    </cfRule>
  </conditionalFormatting>
  <conditionalFormatting sqref="AC65">
    <cfRule type="cellIs" priority="685" dxfId="1445" operator="lessThanOrEqual" stopIfTrue="1">
      <formula>$V65</formula>
    </cfRule>
  </conditionalFormatting>
  <conditionalFormatting sqref="AF65">
    <cfRule type="cellIs" priority="684" dxfId="1445" operator="lessThanOrEqual" stopIfTrue="1">
      <formula>$V65</formula>
    </cfRule>
  </conditionalFormatting>
  <conditionalFormatting sqref="X65">
    <cfRule type="cellIs" priority="683" dxfId="1445" operator="lessThanOrEqual" stopIfTrue="1">
      <formula>$V65</formula>
    </cfRule>
  </conditionalFormatting>
  <conditionalFormatting sqref="Y67">
    <cfRule type="cellIs" priority="682" dxfId="1445" operator="lessThanOrEqual" stopIfTrue="1">
      <formula>$V67</formula>
    </cfRule>
  </conditionalFormatting>
  <conditionalFormatting sqref="Z67">
    <cfRule type="cellIs" priority="681" dxfId="1445" operator="lessThanOrEqual" stopIfTrue="1">
      <formula>$V67</formula>
    </cfRule>
  </conditionalFormatting>
  <conditionalFormatting sqref="AC67">
    <cfRule type="cellIs" priority="680" dxfId="1445" operator="lessThanOrEqual" stopIfTrue="1">
      <formula>$V67</formula>
    </cfRule>
  </conditionalFormatting>
  <conditionalFormatting sqref="AF67">
    <cfRule type="cellIs" priority="679" dxfId="1445" operator="lessThanOrEqual" stopIfTrue="1">
      <formula>$V67</formula>
    </cfRule>
  </conditionalFormatting>
  <conditionalFormatting sqref="X67">
    <cfRule type="cellIs" priority="678" dxfId="1445" operator="lessThanOrEqual" stopIfTrue="1">
      <formula>$V67</formula>
    </cfRule>
  </conditionalFormatting>
  <conditionalFormatting sqref="Y69">
    <cfRule type="cellIs" priority="677" dxfId="1445" operator="lessThanOrEqual" stopIfTrue="1">
      <formula>$V69</formula>
    </cfRule>
  </conditionalFormatting>
  <conditionalFormatting sqref="Z69">
    <cfRule type="cellIs" priority="676" dxfId="1445" operator="lessThanOrEqual" stopIfTrue="1">
      <formula>$V69</formula>
    </cfRule>
  </conditionalFormatting>
  <conditionalFormatting sqref="AC69">
    <cfRule type="cellIs" priority="675" dxfId="1445" operator="lessThanOrEqual" stopIfTrue="1">
      <formula>$V69</formula>
    </cfRule>
  </conditionalFormatting>
  <conditionalFormatting sqref="AF69">
    <cfRule type="cellIs" priority="674" dxfId="1445" operator="lessThanOrEqual" stopIfTrue="1">
      <formula>$V69</formula>
    </cfRule>
  </conditionalFormatting>
  <conditionalFormatting sqref="Y71">
    <cfRule type="cellIs" priority="673" dxfId="1445" operator="lessThanOrEqual" stopIfTrue="1">
      <formula>$V71</formula>
    </cfRule>
  </conditionalFormatting>
  <conditionalFormatting sqref="Z71">
    <cfRule type="cellIs" priority="672" dxfId="1445" operator="lessThanOrEqual" stopIfTrue="1">
      <formula>$V71</formula>
    </cfRule>
  </conditionalFormatting>
  <conditionalFormatting sqref="AC71">
    <cfRule type="cellIs" priority="671" dxfId="1445" operator="lessThanOrEqual" stopIfTrue="1">
      <formula>$V71</formula>
    </cfRule>
  </conditionalFormatting>
  <conditionalFormatting sqref="AF71">
    <cfRule type="cellIs" priority="670" dxfId="1445" operator="lessThanOrEqual" stopIfTrue="1">
      <formula>$V71</formula>
    </cfRule>
  </conditionalFormatting>
  <conditionalFormatting sqref="X71">
    <cfRule type="cellIs" priority="669" dxfId="1445" operator="lessThanOrEqual" stopIfTrue="1">
      <formula>$V71</formula>
    </cfRule>
  </conditionalFormatting>
  <conditionalFormatting sqref="Y73">
    <cfRule type="cellIs" priority="668" dxfId="1445" operator="lessThanOrEqual" stopIfTrue="1">
      <formula>$V73</formula>
    </cfRule>
  </conditionalFormatting>
  <conditionalFormatting sqref="Z73">
    <cfRule type="cellIs" priority="667" dxfId="1445" operator="lessThanOrEqual" stopIfTrue="1">
      <formula>$V73</formula>
    </cfRule>
  </conditionalFormatting>
  <conditionalFormatting sqref="AC73">
    <cfRule type="cellIs" priority="666" dxfId="1445" operator="lessThanOrEqual" stopIfTrue="1">
      <formula>$V73</formula>
    </cfRule>
  </conditionalFormatting>
  <conditionalFormatting sqref="AF73">
    <cfRule type="cellIs" priority="665" dxfId="1445" operator="lessThanOrEqual" stopIfTrue="1">
      <formula>$V73</formula>
    </cfRule>
  </conditionalFormatting>
  <conditionalFormatting sqref="X73">
    <cfRule type="cellIs" priority="664" dxfId="1445" operator="lessThanOrEqual" stopIfTrue="1">
      <formula>$V73</formula>
    </cfRule>
  </conditionalFormatting>
  <conditionalFormatting sqref="Y75">
    <cfRule type="cellIs" priority="663" dxfId="1445" operator="lessThanOrEqual" stopIfTrue="1">
      <formula>$V75</formula>
    </cfRule>
  </conditionalFormatting>
  <conditionalFormatting sqref="Z75">
    <cfRule type="cellIs" priority="662" dxfId="1445" operator="lessThanOrEqual" stopIfTrue="1">
      <formula>$V75</formula>
    </cfRule>
  </conditionalFormatting>
  <conditionalFormatting sqref="AC75">
    <cfRule type="cellIs" priority="661" dxfId="1445" operator="lessThanOrEqual" stopIfTrue="1">
      <formula>$V75</formula>
    </cfRule>
  </conditionalFormatting>
  <conditionalFormatting sqref="AF75">
    <cfRule type="cellIs" priority="660" dxfId="1445" operator="lessThanOrEqual" stopIfTrue="1">
      <formula>$V75</formula>
    </cfRule>
  </conditionalFormatting>
  <conditionalFormatting sqref="X75">
    <cfRule type="cellIs" priority="659" dxfId="1445" operator="lessThanOrEqual" stopIfTrue="1">
      <formula>$V75</formula>
    </cfRule>
  </conditionalFormatting>
  <conditionalFormatting sqref="Y77">
    <cfRule type="cellIs" priority="658" dxfId="1445" operator="lessThanOrEqual" stopIfTrue="1">
      <formula>$V77</formula>
    </cfRule>
  </conditionalFormatting>
  <conditionalFormatting sqref="Z77">
    <cfRule type="cellIs" priority="657" dxfId="1445" operator="lessThanOrEqual" stopIfTrue="1">
      <formula>$V77</formula>
    </cfRule>
  </conditionalFormatting>
  <conditionalFormatting sqref="AC77">
    <cfRule type="cellIs" priority="656" dxfId="1445" operator="lessThanOrEqual" stopIfTrue="1">
      <formula>$V77</formula>
    </cfRule>
  </conditionalFormatting>
  <conditionalFormatting sqref="AF77">
    <cfRule type="cellIs" priority="655" dxfId="1445" operator="lessThanOrEqual" stopIfTrue="1">
      <formula>$V77</formula>
    </cfRule>
  </conditionalFormatting>
  <conditionalFormatting sqref="X77">
    <cfRule type="cellIs" priority="654" dxfId="1445" operator="lessThanOrEqual" stopIfTrue="1">
      <formula>$V77</formula>
    </cfRule>
  </conditionalFormatting>
  <conditionalFormatting sqref="Y79">
    <cfRule type="cellIs" priority="653" dxfId="1445" operator="lessThanOrEqual" stopIfTrue="1">
      <formula>$V79</formula>
    </cfRule>
  </conditionalFormatting>
  <conditionalFormatting sqref="Z79">
    <cfRule type="cellIs" priority="652" dxfId="1445" operator="lessThanOrEqual" stopIfTrue="1">
      <formula>$V79</formula>
    </cfRule>
  </conditionalFormatting>
  <conditionalFormatting sqref="AC79">
    <cfRule type="cellIs" priority="651" dxfId="1445" operator="lessThanOrEqual" stopIfTrue="1">
      <formula>$V79</formula>
    </cfRule>
  </conditionalFormatting>
  <conditionalFormatting sqref="AF79">
    <cfRule type="cellIs" priority="650" dxfId="1445" operator="lessThanOrEqual" stopIfTrue="1">
      <formula>$V79</formula>
    </cfRule>
  </conditionalFormatting>
  <conditionalFormatting sqref="X79">
    <cfRule type="cellIs" priority="649" dxfId="1445" operator="lessThanOrEqual" stopIfTrue="1">
      <formula>$V79</formula>
    </cfRule>
  </conditionalFormatting>
  <conditionalFormatting sqref="AG15:AH15">
    <cfRule type="cellIs" priority="648" dxfId="1445" operator="lessThanOrEqual" stopIfTrue="1">
      <formula>$V15</formula>
    </cfRule>
  </conditionalFormatting>
  <conditionalFormatting sqref="AG19">
    <cfRule type="cellIs" priority="647" dxfId="1445" operator="lessThanOrEqual" stopIfTrue="1">
      <formula>$V19</formula>
    </cfRule>
  </conditionalFormatting>
  <conditionalFormatting sqref="AG21:AH21">
    <cfRule type="cellIs" priority="646" dxfId="1445" operator="lessThanOrEqual" stopIfTrue="1">
      <formula>$V21</formula>
    </cfRule>
  </conditionalFormatting>
  <conditionalFormatting sqref="AG23:AH23">
    <cfRule type="cellIs" priority="645" dxfId="1445" operator="lessThanOrEqual" stopIfTrue="1">
      <formula>$V23</formula>
    </cfRule>
  </conditionalFormatting>
  <conditionalFormatting sqref="AG25:AH25">
    <cfRule type="cellIs" priority="644" dxfId="1445" operator="lessThanOrEqual" stopIfTrue="1">
      <formula>$V25</formula>
    </cfRule>
  </conditionalFormatting>
  <conditionalFormatting sqref="AG27:AH27">
    <cfRule type="cellIs" priority="643" dxfId="1445" operator="lessThanOrEqual" stopIfTrue="1">
      <formula>$V27</formula>
    </cfRule>
  </conditionalFormatting>
  <conditionalFormatting sqref="AG29:AH29">
    <cfRule type="cellIs" priority="642" dxfId="1445" operator="lessThanOrEqual" stopIfTrue="1">
      <formula>$V29</formula>
    </cfRule>
  </conditionalFormatting>
  <conditionalFormatting sqref="AG31">
    <cfRule type="cellIs" priority="641" dxfId="1445" operator="lessThanOrEqual" stopIfTrue="1">
      <formula>$V31</formula>
    </cfRule>
  </conditionalFormatting>
  <conditionalFormatting sqref="AG33:AH33">
    <cfRule type="cellIs" priority="640" dxfId="1445" operator="lessThanOrEqual" stopIfTrue="1">
      <formula>$V33</formula>
    </cfRule>
  </conditionalFormatting>
  <conditionalFormatting sqref="AG37:AH37">
    <cfRule type="cellIs" priority="639" dxfId="1445" operator="lessThanOrEqual" stopIfTrue="1">
      <formula>$V37</formula>
    </cfRule>
  </conditionalFormatting>
  <conditionalFormatting sqref="AG39:AH39">
    <cfRule type="cellIs" priority="638" dxfId="1445" operator="lessThanOrEqual" stopIfTrue="1">
      <formula>$V39</formula>
    </cfRule>
  </conditionalFormatting>
  <conditionalFormatting sqref="AH49">
    <cfRule type="cellIs" priority="637" dxfId="1445" operator="lessThanOrEqual" stopIfTrue="1">
      <formula>$V49</formula>
    </cfRule>
  </conditionalFormatting>
  <conditionalFormatting sqref="AH53">
    <cfRule type="cellIs" priority="636" dxfId="1445" operator="lessThanOrEqual" stopIfTrue="1">
      <formula>$V53</formula>
    </cfRule>
  </conditionalFormatting>
  <conditionalFormatting sqref="AH55">
    <cfRule type="cellIs" priority="635" dxfId="1445" operator="lessThanOrEqual" stopIfTrue="1">
      <formula>$V55</formula>
    </cfRule>
  </conditionalFormatting>
  <conditionalFormatting sqref="AH57">
    <cfRule type="cellIs" priority="634" dxfId="1445" operator="lessThanOrEqual" stopIfTrue="1">
      <formula>$V57</formula>
    </cfRule>
  </conditionalFormatting>
  <conditionalFormatting sqref="AH59">
    <cfRule type="cellIs" priority="633" dxfId="1445" operator="lessThanOrEqual" stopIfTrue="1">
      <formula>$V59</formula>
    </cfRule>
  </conditionalFormatting>
  <conditionalFormatting sqref="AH61">
    <cfRule type="cellIs" priority="632" dxfId="1445" operator="lessThanOrEqual" stopIfTrue="1">
      <formula>$V61</formula>
    </cfRule>
  </conditionalFormatting>
  <conditionalFormatting sqref="AH63">
    <cfRule type="cellIs" priority="631" dxfId="1445" operator="lessThanOrEqual" stopIfTrue="1">
      <formula>$V63</formula>
    </cfRule>
  </conditionalFormatting>
  <conditionalFormatting sqref="AH65">
    <cfRule type="cellIs" priority="630" dxfId="1445" operator="lessThanOrEqual" stopIfTrue="1">
      <formula>$V65</formula>
    </cfRule>
  </conditionalFormatting>
  <conditionalFormatting sqref="AH67">
    <cfRule type="cellIs" priority="629" dxfId="1445" operator="lessThanOrEqual" stopIfTrue="1">
      <formula>$V67</formula>
    </cfRule>
  </conditionalFormatting>
  <conditionalFormatting sqref="AH69">
    <cfRule type="cellIs" priority="628" dxfId="1445" operator="lessThanOrEqual" stopIfTrue="1">
      <formula>$V69</formula>
    </cfRule>
  </conditionalFormatting>
  <conditionalFormatting sqref="AH71">
    <cfRule type="cellIs" priority="627" dxfId="1445" operator="lessThanOrEqual" stopIfTrue="1">
      <formula>$V71</formula>
    </cfRule>
  </conditionalFormatting>
  <conditionalFormatting sqref="AH73">
    <cfRule type="cellIs" priority="626" dxfId="1445" operator="lessThanOrEqual" stopIfTrue="1">
      <formula>$V73</formula>
    </cfRule>
  </conditionalFormatting>
  <conditionalFormatting sqref="AH75">
    <cfRule type="cellIs" priority="625" dxfId="1445" operator="lessThanOrEqual" stopIfTrue="1">
      <formula>$V75</formula>
    </cfRule>
  </conditionalFormatting>
  <conditionalFormatting sqref="AH77">
    <cfRule type="cellIs" priority="624" dxfId="1445" operator="lessThanOrEqual" stopIfTrue="1">
      <formula>$V77</formula>
    </cfRule>
  </conditionalFormatting>
  <conditionalFormatting sqref="AH79">
    <cfRule type="cellIs" priority="623" dxfId="1445" operator="lessThanOrEqual" stopIfTrue="1">
      <formula>$V79</formula>
    </cfRule>
  </conditionalFormatting>
  <conditionalFormatting sqref="AG49">
    <cfRule type="cellIs" priority="622" dxfId="1445" operator="lessThanOrEqual" stopIfTrue="1">
      <formula>$V49</formula>
    </cfRule>
  </conditionalFormatting>
  <conditionalFormatting sqref="AG55">
    <cfRule type="cellIs" priority="621" dxfId="1445" operator="lessThanOrEqual" stopIfTrue="1">
      <formula>$V55</formula>
    </cfRule>
  </conditionalFormatting>
  <conditionalFormatting sqref="AG51">
    <cfRule type="cellIs" priority="620" dxfId="1445" operator="lessThanOrEqual" stopIfTrue="1">
      <formula>$V51</formula>
    </cfRule>
  </conditionalFormatting>
  <conditionalFormatting sqref="AH51">
    <cfRule type="cellIs" priority="619" dxfId="1445" operator="lessThanOrEqual" stopIfTrue="1">
      <formula>$V51</formula>
    </cfRule>
  </conditionalFormatting>
  <conditionalFormatting sqref="AG53">
    <cfRule type="cellIs" priority="618" dxfId="1445" operator="lessThanOrEqual" stopIfTrue="1">
      <formula>$V53</formula>
    </cfRule>
  </conditionalFormatting>
  <conditionalFormatting sqref="AG63">
    <cfRule type="cellIs" priority="617" dxfId="1445" operator="lessThanOrEqual" stopIfTrue="1">
      <formula>$V63</formula>
    </cfRule>
  </conditionalFormatting>
  <conditionalFormatting sqref="AG69">
    <cfRule type="cellIs" priority="616" dxfId="1445" operator="lessThanOrEqual" stopIfTrue="1">
      <formula>$V69</formula>
    </cfRule>
  </conditionalFormatting>
  <conditionalFormatting sqref="AG75">
    <cfRule type="cellIs" priority="615" dxfId="1445" operator="lessThanOrEqual" stopIfTrue="1">
      <formula>$V75</formula>
    </cfRule>
  </conditionalFormatting>
  <conditionalFormatting sqref="AG65">
    <cfRule type="cellIs" priority="614" dxfId="1445" operator="lessThanOrEqual" stopIfTrue="1">
      <formula>$V65</formula>
    </cfRule>
  </conditionalFormatting>
  <conditionalFormatting sqref="AG57">
    <cfRule type="cellIs" priority="613" dxfId="1445" operator="lessThanOrEqual" stopIfTrue="1">
      <formula>$V57</formula>
    </cfRule>
  </conditionalFormatting>
  <conditionalFormatting sqref="AG67">
    <cfRule type="cellIs" priority="612" dxfId="1445" operator="lessThanOrEqual" stopIfTrue="1">
      <formula>$V67</formula>
    </cfRule>
  </conditionalFormatting>
  <conditionalFormatting sqref="AG59">
    <cfRule type="cellIs" priority="611" dxfId="1445" operator="lessThanOrEqual" stopIfTrue="1">
      <formula>$V59</formula>
    </cfRule>
  </conditionalFormatting>
  <conditionalFormatting sqref="AG61">
    <cfRule type="cellIs" priority="610" dxfId="1445" operator="lessThanOrEqual" stopIfTrue="1">
      <formula>$V61</formula>
    </cfRule>
  </conditionalFormatting>
  <conditionalFormatting sqref="AG71">
    <cfRule type="cellIs" priority="609" dxfId="1445" operator="lessThanOrEqual" stopIfTrue="1">
      <formula>$V71</formula>
    </cfRule>
  </conditionalFormatting>
  <conditionalFormatting sqref="AG77">
    <cfRule type="cellIs" priority="608" dxfId="1445" operator="lessThanOrEqual" stopIfTrue="1">
      <formula>$V77</formula>
    </cfRule>
  </conditionalFormatting>
  <conditionalFormatting sqref="AG79">
    <cfRule type="cellIs" priority="607" dxfId="1445" operator="lessThanOrEqual" stopIfTrue="1">
      <formula>$V79</formula>
    </cfRule>
  </conditionalFormatting>
  <conditionalFormatting sqref="AG73">
    <cfRule type="cellIs" priority="606" dxfId="1445" operator="lessThanOrEqual" stopIfTrue="1">
      <formula>$V73</formula>
    </cfRule>
  </conditionalFormatting>
  <conditionalFormatting sqref="AH19">
    <cfRule type="cellIs" priority="605" dxfId="1445" operator="lessThanOrEqual" stopIfTrue="1">
      <formula>$V19</formula>
    </cfRule>
  </conditionalFormatting>
  <conditionalFormatting sqref="AH31">
    <cfRule type="cellIs" priority="604" dxfId="1445" operator="lessThanOrEqual" stopIfTrue="1">
      <formula>$V31</formula>
    </cfRule>
  </conditionalFormatting>
  <conditionalFormatting sqref="AG35">
    <cfRule type="cellIs" priority="603" dxfId="1445" operator="lessThanOrEqual" stopIfTrue="1">
      <formula>$V35</formula>
    </cfRule>
  </conditionalFormatting>
  <conditionalFormatting sqref="AH35">
    <cfRule type="cellIs" priority="602" dxfId="1445" operator="lessThanOrEqual" stopIfTrue="1">
      <formula>$V35</formula>
    </cfRule>
  </conditionalFormatting>
  <conditionalFormatting sqref="AG41:AH41">
    <cfRule type="cellIs" priority="601" dxfId="1445" operator="lessThanOrEqual" stopIfTrue="1">
      <formula>$V41</formula>
    </cfRule>
  </conditionalFormatting>
  <conditionalFormatting sqref="Y31">
    <cfRule type="cellIs" priority="600" dxfId="1445" operator="lessThanOrEqual" stopIfTrue="1">
      <formula>$V31</formula>
    </cfRule>
  </conditionalFormatting>
  <conditionalFormatting sqref="AA31">
    <cfRule type="cellIs" priority="599" dxfId="1445" operator="lessThanOrEqual" stopIfTrue="1">
      <formula>$V31</formula>
    </cfRule>
  </conditionalFormatting>
  <conditionalFormatting sqref="AC31">
    <cfRule type="cellIs" priority="598" dxfId="1445" operator="lessThanOrEqual" stopIfTrue="1">
      <formula>$V31</formula>
    </cfRule>
  </conditionalFormatting>
  <conditionalFormatting sqref="W39">
    <cfRule type="cellIs" priority="597" dxfId="1445" operator="lessThanOrEqual" stopIfTrue="1">
      <formula>$V39</formula>
    </cfRule>
  </conditionalFormatting>
  <conditionalFormatting sqref="Y55">
    <cfRule type="cellIs" priority="596" dxfId="1445" operator="lessThanOrEqual" stopIfTrue="1">
      <formula>$V55</formula>
    </cfRule>
  </conditionalFormatting>
  <conditionalFormatting sqref="AA55">
    <cfRule type="cellIs" priority="595" dxfId="1445" operator="lessThanOrEqual" stopIfTrue="1">
      <formula>$V55</formula>
    </cfRule>
  </conditionalFormatting>
  <conditionalFormatting sqref="AC55">
    <cfRule type="cellIs" priority="594" dxfId="1445" operator="lessThanOrEqual" stopIfTrue="1">
      <formula>$V55</formula>
    </cfRule>
  </conditionalFormatting>
  <conditionalFormatting sqref="U12">
    <cfRule type="cellIs" priority="592" dxfId="1445" operator="greaterThanOrEqual" stopIfTrue="1">
      <formula>0</formula>
    </cfRule>
    <cfRule type="cellIs" priority="593" dxfId="1446" operator="lessThan" stopIfTrue="1">
      <formula>0</formula>
    </cfRule>
  </conditionalFormatting>
  <conditionalFormatting sqref="AJ55">
    <cfRule type="cellIs" priority="458" dxfId="1445" operator="lessThanOrEqual" stopIfTrue="1">
      <formula>$V55</formula>
    </cfRule>
  </conditionalFormatting>
  <conditionalFormatting sqref="AJ57">
    <cfRule type="cellIs" priority="457" dxfId="1445" operator="lessThanOrEqual" stopIfTrue="1">
      <formula>$V57</formula>
    </cfRule>
  </conditionalFormatting>
  <conditionalFormatting sqref="AI14">
    <cfRule type="cellIs" priority="589" dxfId="1445" operator="lessThanOrEqual" stopIfTrue="1">
      <formula>$V14</formula>
    </cfRule>
  </conditionalFormatting>
  <conditionalFormatting sqref="AI16">
    <cfRule type="cellIs" priority="588" dxfId="1445" operator="lessThanOrEqual" stopIfTrue="1">
      <formula>$V16</formula>
    </cfRule>
  </conditionalFormatting>
  <conditionalFormatting sqref="AI18">
    <cfRule type="cellIs" priority="587" dxfId="1445" operator="lessThanOrEqual" stopIfTrue="1">
      <formula>$V18</formula>
    </cfRule>
  </conditionalFormatting>
  <conditionalFormatting sqref="AI20">
    <cfRule type="cellIs" priority="586" dxfId="1445" operator="lessThanOrEqual" stopIfTrue="1">
      <formula>$V20</formula>
    </cfRule>
  </conditionalFormatting>
  <conditionalFormatting sqref="AI22">
    <cfRule type="cellIs" priority="585" dxfId="1445" operator="lessThanOrEqual" stopIfTrue="1">
      <formula>$V22</formula>
    </cfRule>
  </conditionalFormatting>
  <conditionalFormatting sqref="AI24">
    <cfRule type="cellIs" priority="584" dxfId="1445" operator="lessThanOrEqual" stopIfTrue="1">
      <formula>$V24</formula>
    </cfRule>
  </conditionalFormatting>
  <conditionalFormatting sqref="AI26">
    <cfRule type="cellIs" priority="583" dxfId="1445" operator="lessThanOrEqual" stopIfTrue="1">
      <formula>$V26</formula>
    </cfRule>
  </conditionalFormatting>
  <conditionalFormatting sqref="AI28">
    <cfRule type="cellIs" priority="582" dxfId="1445" operator="lessThanOrEqual" stopIfTrue="1">
      <formula>$V28</formula>
    </cfRule>
  </conditionalFormatting>
  <conditionalFormatting sqref="AI30">
    <cfRule type="cellIs" priority="581" dxfId="1445" operator="lessThanOrEqual" stopIfTrue="1">
      <formula>$V30</formula>
    </cfRule>
  </conditionalFormatting>
  <conditionalFormatting sqref="AI32">
    <cfRule type="cellIs" priority="580" dxfId="1445" operator="lessThanOrEqual" stopIfTrue="1">
      <formula>$V32</formula>
    </cfRule>
  </conditionalFormatting>
  <conditionalFormatting sqref="AI34">
    <cfRule type="cellIs" priority="579" dxfId="1445" operator="lessThanOrEqual" stopIfTrue="1">
      <formula>$V34</formula>
    </cfRule>
  </conditionalFormatting>
  <conditionalFormatting sqref="AI36">
    <cfRule type="cellIs" priority="578" dxfId="1445" operator="lessThanOrEqual" stopIfTrue="1">
      <formula>$V36</formula>
    </cfRule>
  </conditionalFormatting>
  <conditionalFormatting sqref="AI38">
    <cfRule type="cellIs" priority="577" dxfId="1445" operator="lessThanOrEqual" stopIfTrue="1">
      <formula>$V38</formula>
    </cfRule>
  </conditionalFormatting>
  <conditionalFormatting sqref="AI40">
    <cfRule type="cellIs" priority="576" dxfId="1445" operator="lessThanOrEqual" stopIfTrue="1">
      <formula>$V40</formula>
    </cfRule>
  </conditionalFormatting>
  <conditionalFormatting sqref="AI48">
    <cfRule type="cellIs" priority="575" dxfId="1445" operator="lessThanOrEqual" stopIfTrue="1">
      <formula>$V48</formula>
    </cfRule>
  </conditionalFormatting>
  <conditionalFormatting sqref="AI50">
    <cfRule type="cellIs" priority="574" dxfId="1445" operator="lessThanOrEqual" stopIfTrue="1">
      <formula>$V50</formula>
    </cfRule>
  </conditionalFormatting>
  <conditionalFormatting sqref="AI52">
    <cfRule type="cellIs" priority="573" dxfId="1445" operator="lessThanOrEqual" stopIfTrue="1">
      <formula>$V52</formula>
    </cfRule>
  </conditionalFormatting>
  <conditionalFormatting sqref="AI54">
    <cfRule type="cellIs" priority="572" dxfId="1445" operator="lessThanOrEqual" stopIfTrue="1">
      <formula>$V54</formula>
    </cfRule>
  </conditionalFormatting>
  <conditionalFormatting sqref="AI56">
    <cfRule type="cellIs" priority="571" dxfId="1445" operator="lessThanOrEqual" stopIfTrue="1">
      <formula>$V56</formula>
    </cfRule>
  </conditionalFormatting>
  <conditionalFormatting sqref="AI58">
    <cfRule type="cellIs" priority="570" dxfId="1445" operator="lessThanOrEqual" stopIfTrue="1">
      <formula>$V58</formula>
    </cfRule>
  </conditionalFormatting>
  <conditionalFormatting sqref="AI60">
    <cfRule type="cellIs" priority="569" dxfId="1445" operator="lessThanOrEqual" stopIfTrue="1">
      <formula>$V60</formula>
    </cfRule>
  </conditionalFormatting>
  <conditionalFormatting sqref="AI62">
    <cfRule type="cellIs" priority="568" dxfId="1445" operator="lessThanOrEqual" stopIfTrue="1">
      <formula>$V62</formula>
    </cfRule>
  </conditionalFormatting>
  <conditionalFormatting sqref="AI64">
    <cfRule type="cellIs" priority="567" dxfId="1445" operator="lessThanOrEqual" stopIfTrue="1">
      <formula>$V64</formula>
    </cfRule>
  </conditionalFormatting>
  <conditionalFormatting sqref="AI66">
    <cfRule type="cellIs" priority="566" dxfId="1445" operator="lessThanOrEqual" stopIfTrue="1">
      <formula>$V66</formula>
    </cfRule>
  </conditionalFormatting>
  <conditionalFormatting sqref="AI68">
    <cfRule type="cellIs" priority="565" dxfId="1445" operator="lessThanOrEqual" stopIfTrue="1">
      <formula>$V68</formula>
    </cfRule>
  </conditionalFormatting>
  <conditionalFormatting sqref="AI70">
    <cfRule type="cellIs" priority="564" dxfId="1445" operator="lessThanOrEqual" stopIfTrue="1">
      <formula>$V70</formula>
    </cfRule>
  </conditionalFormatting>
  <conditionalFormatting sqref="AI72">
    <cfRule type="cellIs" priority="563" dxfId="1445" operator="lessThanOrEqual" stopIfTrue="1">
      <formula>$V72</formula>
    </cfRule>
  </conditionalFormatting>
  <conditionalFormatting sqref="AI74">
    <cfRule type="cellIs" priority="562" dxfId="1445" operator="lessThanOrEqual" stopIfTrue="1">
      <formula>$V74</formula>
    </cfRule>
  </conditionalFormatting>
  <conditionalFormatting sqref="AI76">
    <cfRule type="cellIs" priority="561" dxfId="1445" operator="lessThanOrEqual" stopIfTrue="1">
      <formula>$V76</formula>
    </cfRule>
  </conditionalFormatting>
  <conditionalFormatting sqref="AI78">
    <cfRule type="cellIs" priority="560" dxfId="1445" operator="lessThanOrEqual" stopIfTrue="1">
      <formula>$V78</formula>
    </cfRule>
  </conditionalFormatting>
  <conditionalFormatting sqref="AI17">
    <cfRule type="cellIs" priority="559" dxfId="1445" operator="lessThanOrEqual" stopIfTrue="1">
      <formula>$V17</formula>
    </cfRule>
  </conditionalFormatting>
  <conditionalFormatting sqref="AI15">
    <cfRule type="cellIs" priority="558" dxfId="1445" operator="lessThanOrEqual" stopIfTrue="1">
      <formula>$V15</formula>
    </cfRule>
  </conditionalFormatting>
  <conditionalFormatting sqref="AI21">
    <cfRule type="cellIs" priority="557" dxfId="1445" operator="lessThanOrEqual" stopIfTrue="1">
      <formula>$V21</formula>
    </cfRule>
  </conditionalFormatting>
  <conditionalFormatting sqref="AI23">
    <cfRule type="cellIs" priority="556" dxfId="1445" operator="lessThanOrEqual" stopIfTrue="1">
      <formula>$V23</formula>
    </cfRule>
  </conditionalFormatting>
  <conditionalFormatting sqref="AI25">
    <cfRule type="cellIs" priority="555" dxfId="1445" operator="lessThanOrEqual" stopIfTrue="1">
      <formula>$V25</formula>
    </cfRule>
  </conditionalFormatting>
  <conditionalFormatting sqref="AI27">
    <cfRule type="cellIs" priority="554" dxfId="1445" operator="lessThanOrEqual" stopIfTrue="1">
      <formula>$V27</formula>
    </cfRule>
  </conditionalFormatting>
  <conditionalFormatting sqref="AI29">
    <cfRule type="cellIs" priority="553" dxfId="1445" operator="lessThanOrEqual" stopIfTrue="1">
      <formula>$V29</formula>
    </cfRule>
  </conditionalFormatting>
  <conditionalFormatting sqref="AI33">
    <cfRule type="cellIs" priority="552" dxfId="1445" operator="lessThanOrEqual" stopIfTrue="1">
      <formula>$V33</formula>
    </cfRule>
  </conditionalFormatting>
  <conditionalFormatting sqref="AI37">
    <cfRule type="cellIs" priority="551" dxfId="1445" operator="lessThanOrEqual" stopIfTrue="1">
      <formula>$V37</formula>
    </cfRule>
  </conditionalFormatting>
  <conditionalFormatting sqref="AI39">
    <cfRule type="cellIs" priority="550" dxfId="1445" operator="lessThanOrEqual" stopIfTrue="1">
      <formula>$V39</formula>
    </cfRule>
  </conditionalFormatting>
  <conditionalFormatting sqref="AI49">
    <cfRule type="cellIs" priority="549" dxfId="1445" operator="lessThanOrEqual" stopIfTrue="1">
      <formula>$V49</formula>
    </cfRule>
  </conditionalFormatting>
  <conditionalFormatting sqref="AI53">
    <cfRule type="cellIs" priority="548" dxfId="1445" operator="lessThanOrEqual" stopIfTrue="1">
      <formula>$V53</formula>
    </cfRule>
  </conditionalFormatting>
  <conditionalFormatting sqref="AI55">
    <cfRule type="cellIs" priority="547" dxfId="1445" operator="lessThanOrEqual" stopIfTrue="1">
      <formula>$V55</formula>
    </cfRule>
  </conditionalFormatting>
  <conditionalFormatting sqref="AI57">
    <cfRule type="cellIs" priority="546" dxfId="1445" operator="lessThanOrEqual" stopIfTrue="1">
      <formula>$V57</formula>
    </cfRule>
  </conditionalFormatting>
  <conditionalFormatting sqref="AI59">
    <cfRule type="cellIs" priority="545" dxfId="1445" operator="lessThanOrEqual" stopIfTrue="1">
      <formula>$V59</formula>
    </cfRule>
  </conditionalFormatting>
  <conditionalFormatting sqref="AI61">
    <cfRule type="cellIs" priority="544" dxfId="1445" operator="lessThanOrEqual" stopIfTrue="1">
      <formula>$V61</formula>
    </cfRule>
  </conditionalFormatting>
  <conditionalFormatting sqref="AI63">
    <cfRule type="cellIs" priority="543" dxfId="1445" operator="lessThanOrEqual" stopIfTrue="1">
      <formula>$V63</formula>
    </cfRule>
  </conditionalFormatting>
  <conditionalFormatting sqref="AI65">
    <cfRule type="cellIs" priority="542" dxfId="1445" operator="lessThanOrEqual" stopIfTrue="1">
      <formula>$V65</formula>
    </cfRule>
  </conditionalFormatting>
  <conditionalFormatting sqref="AI67">
    <cfRule type="cellIs" priority="541" dxfId="1445" operator="lessThanOrEqual" stopIfTrue="1">
      <formula>$V67</formula>
    </cfRule>
  </conditionalFormatting>
  <conditionalFormatting sqref="AI69">
    <cfRule type="cellIs" priority="540" dxfId="1445" operator="lessThanOrEqual" stopIfTrue="1">
      <formula>$V69</formula>
    </cfRule>
  </conditionalFormatting>
  <conditionalFormatting sqref="AI71">
    <cfRule type="cellIs" priority="539" dxfId="1445" operator="lessThanOrEqual" stopIfTrue="1">
      <formula>$V71</formula>
    </cfRule>
  </conditionalFormatting>
  <conditionalFormatting sqref="AI73">
    <cfRule type="cellIs" priority="538" dxfId="1445" operator="lessThanOrEqual" stopIfTrue="1">
      <formula>$V73</formula>
    </cfRule>
  </conditionalFormatting>
  <conditionalFormatting sqref="AI75">
    <cfRule type="cellIs" priority="537" dxfId="1445" operator="lessThanOrEqual" stopIfTrue="1">
      <formula>$V75</formula>
    </cfRule>
  </conditionalFormatting>
  <conditionalFormatting sqref="AI77">
    <cfRule type="cellIs" priority="536" dxfId="1445" operator="lessThanOrEqual" stopIfTrue="1">
      <formula>$V77</formula>
    </cfRule>
  </conditionalFormatting>
  <conditionalFormatting sqref="AI79">
    <cfRule type="cellIs" priority="535" dxfId="1445" operator="lessThanOrEqual" stopIfTrue="1">
      <formula>$V79</formula>
    </cfRule>
  </conditionalFormatting>
  <conditionalFormatting sqref="AI51">
    <cfRule type="cellIs" priority="534" dxfId="1445" operator="lessThanOrEqual" stopIfTrue="1">
      <formula>$V51</formula>
    </cfRule>
  </conditionalFormatting>
  <conditionalFormatting sqref="AI19">
    <cfRule type="cellIs" priority="533" dxfId="1445" operator="lessThanOrEqual" stopIfTrue="1">
      <formula>$V19</formula>
    </cfRule>
  </conditionalFormatting>
  <conditionalFormatting sqref="AI31">
    <cfRule type="cellIs" priority="532" dxfId="1445" operator="lessThanOrEqual" stopIfTrue="1">
      <formula>$V31</formula>
    </cfRule>
  </conditionalFormatting>
  <conditionalFormatting sqref="AI35">
    <cfRule type="cellIs" priority="531" dxfId="1445" operator="lessThanOrEqual" stopIfTrue="1">
      <formula>$V35</formula>
    </cfRule>
  </conditionalFormatting>
  <conditionalFormatting sqref="AI41">
    <cfRule type="cellIs" priority="530" dxfId="1445" operator="lessThanOrEqual" stopIfTrue="1">
      <formula>$V41</formula>
    </cfRule>
  </conditionalFormatting>
  <conditionalFormatting sqref="W79">
    <cfRule type="cellIs" priority="396" dxfId="1445" operator="lessThanOrEqual" stopIfTrue="1">
      <formula>$V79</formula>
    </cfRule>
  </conditionalFormatting>
  <conditionalFormatting sqref="AA43:AB43">
    <cfRule type="cellIs" priority="393" dxfId="1445" operator="lessThanOrEqual" stopIfTrue="1">
      <formula>$V43</formula>
    </cfRule>
  </conditionalFormatting>
  <conditionalFormatting sqref="W42:AE42">
    <cfRule type="cellIs" priority="392" dxfId="1445" operator="lessThanOrEqual" stopIfTrue="1">
      <formula>$V42</formula>
    </cfRule>
  </conditionalFormatting>
  <conditionalFormatting sqref="AF42">
    <cfRule type="cellIs" priority="391" dxfId="1445" operator="lessThanOrEqual" stopIfTrue="1">
      <formula>$V42</formula>
    </cfRule>
  </conditionalFormatting>
  <conditionalFormatting sqref="AH42">
    <cfRule type="cellIs" priority="389" dxfId="1445" operator="lessThanOrEqual" stopIfTrue="1">
      <formula>$V42</formula>
    </cfRule>
  </conditionalFormatting>
  <conditionalFormatting sqref="AG42">
    <cfRule type="cellIs" priority="388" dxfId="1445" operator="lessThanOrEqual" stopIfTrue="1">
      <formula>$V42</formula>
    </cfRule>
  </conditionalFormatting>
  <conditionalFormatting sqref="Y43">
    <cfRule type="cellIs" priority="387" dxfId="1445" operator="lessThanOrEqual" stopIfTrue="1">
      <formula>$V43</formula>
    </cfRule>
  </conditionalFormatting>
  <conditionalFormatting sqref="Z43">
    <cfRule type="cellIs" priority="386" dxfId="1445" operator="lessThanOrEqual" stopIfTrue="1">
      <formula>$V43</formula>
    </cfRule>
  </conditionalFormatting>
  <conditionalFormatting sqref="AC43">
    <cfRule type="cellIs" priority="385" dxfId="1445" operator="lessThanOrEqual" stopIfTrue="1">
      <formula>$V43</formula>
    </cfRule>
  </conditionalFormatting>
  <conditionalFormatting sqref="AF43">
    <cfRule type="cellIs" priority="384" dxfId="1445" operator="lessThanOrEqual" stopIfTrue="1">
      <formula>$V43</formula>
    </cfRule>
  </conditionalFormatting>
  <conditionalFormatting sqref="W43">
    <cfRule type="cellIs" priority="383" dxfId="1445" operator="lessThanOrEqual" stopIfTrue="1">
      <formula>$V43</formula>
    </cfRule>
  </conditionalFormatting>
  <conditionalFormatting sqref="AG43:AH43">
    <cfRule type="cellIs" priority="382" dxfId="1445" operator="lessThanOrEqual" stopIfTrue="1">
      <formula>$V43</formula>
    </cfRule>
  </conditionalFormatting>
  <conditionalFormatting sqref="AI42">
    <cfRule type="cellIs" priority="381" dxfId="1445" operator="lessThanOrEqual" stopIfTrue="1">
      <formula>$V42</formula>
    </cfRule>
  </conditionalFormatting>
  <conditionalFormatting sqref="AI43">
    <cfRule type="cellIs" priority="380" dxfId="1445" operator="lessThanOrEqual" stopIfTrue="1">
      <formula>$V43</formula>
    </cfRule>
  </conditionalFormatting>
  <conditionalFormatting sqref="AJ42">
    <cfRule type="cellIs" priority="378" dxfId="1445" operator="lessThanOrEqual" stopIfTrue="1">
      <formula>$V42</formula>
    </cfRule>
  </conditionalFormatting>
  <conditionalFormatting sqref="AJ43">
    <cfRule type="cellIs" priority="377" dxfId="1445" operator="lessThanOrEqual" stopIfTrue="1">
      <formula>$V43</formula>
    </cfRule>
  </conditionalFormatting>
  <conditionalFormatting sqref="W44:AE44">
    <cfRule type="cellIs" priority="375" dxfId="1445" operator="lessThanOrEqual" stopIfTrue="1">
      <formula>$V44</formula>
    </cfRule>
  </conditionalFormatting>
  <conditionalFormatting sqref="AF44">
    <cfRule type="cellIs" priority="374" dxfId="1445" operator="lessThanOrEqual" stopIfTrue="1">
      <formula>$V44</formula>
    </cfRule>
  </conditionalFormatting>
  <conditionalFormatting sqref="AH44">
    <cfRule type="cellIs" priority="372" dxfId="1445" operator="lessThanOrEqual" stopIfTrue="1">
      <formula>$V44</formula>
    </cfRule>
  </conditionalFormatting>
  <conditionalFormatting sqref="AG44">
    <cfRule type="cellIs" priority="371" dxfId="1445" operator="lessThanOrEqual" stopIfTrue="1">
      <formula>$V44</formula>
    </cfRule>
  </conditionalFormatting>
  <conditionalFormatting sqref="Y45">
    <cfRule type="cellIs" priority="370" dxfId="1445" operator="lessThanOrEqual" stopIfTrue="1">
      <formula>$V45</formula>
    </cfRule>
  </conditionalFormatting>
  <conditionalFormatting sqref="Z45">
    <cfRule type="cellIs" priority="369" dxfId="1445" operator="lessThanOrEqual" stopIfTrue="1">
      <formula>$V45</formula>
    </cfRule>
  </conditionalFormatting>
  <conditionalFormatting sqref="AC45">
    <cfRule type="cellIs" priority="368" dxfId="1445" operator="lessThanOrEqual" stopIfTrue="1">
      <formula>$V45</formula>
    </cfRule>
  </conditionalFormatting>
  <conditionalFormatting sqref="AJ14">
    <cfRule type="cellIs" priority="500" dxfId="1445" operator="lessThanOrEqual" stopIfTrue="1">
      <formula>$V14</formula>
    </cfRule>
  </conditionalFormatting>
  <conditionalFormatting sqref="AJ16">
    <cfRule type="cellIs" priority="499" dxfId="1445" operator="lessThanOrEqual" stopIfTrue="1">
      <formula>$V16</formula>
    </cfRule>
  </conditionalFormatting>
  <conditionalFormatting sqref="AJ18">
    <cfRule type="cellIs" priority="498" dxfId="1445" operator="lessThanOrEqual" stopIfTrue="1">
      <formula>$V18</formula>
    </cfRule>
  </conditionalFormatting>
  <conditionalFormatting sqref="AJ20">
    <cfRule type="cellIs" priority="497" dxfId="1445" operator="lessThanOrEqual" stopIfTrue="1">
      <formula>$V20</formula>
    </cfRule>
  </conditionalFormatting>
  <conditionalFormatting sqref="AJ22">
    <cfRule type="cellIs" priority="496" dxfId="1445" operator="lessThanOrEqual" stopIfTrue="1">
      <formula>$V22</formula>
    </cfRule>
  </conditionalFormatting>
  <conditionalFormatting sqref="AJ24">
    <cfRule type="cellIs" priority="495" dxfId="1445" operator="lessThanOrEqual" stopIfTrue="1">
      <formula>$V24</formula>
    </cfRule>
  </conditionalFormatting>
  <conditionalFormatting sqref="AJ26">
    <cfRule type="cellIs" priority="494" dxfId="1445" operator="lessThanOrEqual" stopIfTrue="1">
      <formula>$V26</formula>
    </cfRule>
  </conditionalFormatting>
  <conditionalFormatting sqref="AJ28">
    <cfRule type="cellIs" priority="493" dxfId="1445" operator="lessThanOrEqual" stopIfTrue="1">
      <formula>$V28</formula>
    </cfRule>
  </conditionalFormatting>
  <conditionalFormatting sqref="AJ30">
    <cfRule type="cellIs" priority="492" dxfId="1445" operator="lessThanOrEqual" stopIfTrue="1">
      <formula>$V30</formula>
    </cfRule>
  </conditionalFormatting>
  <conditionalFormatting sqref="AJ32">
    <cfRule type="cellIs" priority="491" dxfId="1445" operator="lessThanOrEqual" stopIfTrue="1">
      <formula>$V32</formula>
    </cfRule>
  </conditionalFormatting>
  <conditionalFormatting sqref="AJ34">
    <cfRule type="cellIs" priority="490" dxfId="1445" operator="lessThanOrEqual" stopIfTrue="1">
      <formula>$V34</formula>
    </cfRule>
  </conditionalFormatting>
  <conditionalFormatting sqref="AJ36">
    <cfRule type="cellIs" priority="489" dxfId="1445" operator="lessThanOrEqual" stopIfTrue="1">
      <formula>$V36</formula>
    </cfRule>
  </conditionalFormatting>
  <conditionalFormatting sqref="AJ38">
    <cfRule type="cellIs" priority="488" dxfId="1445" operator="lessThanOrEqual" stopIfTrue="1">
      <formula>$V38</formula>
    </cfRule>
  </conditionalFormatting>
  <conditionalFormatting sqref="AJ40">
    <cfRule type="cellIs" priority="487" dxfId="1445" operator="lessThanOrEqual" stopIfTrue="1">
      <formula>$V40</formula>
    </cfRule>
  </conditionalFormatting>
  <conditionalFormatting sqref="AJ48">
    <cfRule type="cellIs" priority="486" dxfId="1445" operator="lessThanOrEqual" stopIfTrue="1">
      <formula>$V48</formula>
    </cfRule>
  </conditionalFormatting>
  <conditionalFormatting sqref="AJ50">
    <cfRule type="cellIs" priority="485" dxfId="1445" operator="lessThanOrEqual" stopIfTrue="1">
      <formula>$V50</formula>
    </cfRule>
  </conditionalFormatting>
  <conditionalFormatting sqref="AJ52">
    <cfRule type="cellIs" priority="484" dxfId="1445" operator="lessThanOrEqual" stopIfTrue="1">
      <formula>$V52</formula>
    </cfRule>
  </conditionalFormatting>
  <conditionalFormatting sqref="AJ54">
    <cfRule type="cellIs" priority="483" dxfId="1445" operator="lessThanOrEqual" stopIfTrue="1">
      <formula>$V54</formula>
    </cfRule>
  </conditionalFormatting>
  <conditionalFormatting sqref="AJ56">
    <cfRule type="cellIs" priority="482" dxfId="1445" operator="lessThanOrEqual" stopIfTrue="1">
      <formula>$V56</formula>
    </cfRule>
  </conditionalFormatting>
  <conditionalFormatting sqref="AJ58">
    <cfRule type="cellIs" priority="481" dxfId="1445" operator="lessThanOrEqual" stopIfTrue="1">
      <formula>$V58</formula>
    </cfRule>
  </conditionalFormatting>
  <conditionalFormatting sqref="AJ60">
    <cfRule type="cellIs" priority="480" dxfId="1445" operator="lessThanOrEqual" stopIfTrue="1">
      <formula>$V60</formula>
    </cfRule>
  </conditionalFormatting>
  <conditionalFormatting sqref="AJ62">
    <cfRule type="cellIs" priority="479" dxfId="1445" operator="lessThanOrEqual" stopIfTrue="1">
      <formula>$V62</formula>
    </cfRule>
  </conditionalFormatting>
  <conditionalFormatting sqref="AJ64">
    <cfRule type="cellIs" priority="478" dxfId="1445" operator="lessThanOrEqual" stopIfTrue="1">
      <formula>$V64</formula>
    </cfRule>
  </conditionalFormatting>
  <conditionalFormatting sqref="AJ66">
    <cfRule type="cellIs" priority="477" dxfId="1445" operator="lessThanOrEqual" stopIfTrue="1">
      <formula>$V66</formula>
    </cfRule>
  </conditionalFormatting>
  <conditionalFormatting sqref="AJ68">
    <cfRule type="cellIs" priority="476" dxfId="1445" operator="lessThanOrEqual" stopIfTrue="1">
      <formula>$V68</formula>
    </cfRule>
  </conditionalFormatting>
  <conditionalFormatting sqref="AJ70">
    <cfRule type="cellIs" priority="475" dxfId="1445" operator="lessThanOrEqual" stopIfTrue="1">
      <formula>$V70</formula>
    </cfRule>
  </conditionalFormatting>
  <conditionalFormatting sqref="AJ72">
    <cfRule type="cellIs" priority="474" dxfId="1445" operator="lessThanOrEqual" stopIfTrue="1">
      <formula>$V72</formula>
    </cfRule>
  </conditionalFormatting>
  <conditionalFormatting sqref="AJ74">
    <cfRule type="cellIs" priority="473" dxfId="1445" operator="lessThanOrEqual" stopIfTrue="1">
      <formula>$V74</formula>
    </cfRule>
  </conditionalFormatting>
  <conditionalFormatting sqref="AJ76">
    <cfRule type="cellIs" priority="472" dxfId="1445" operator="lessThanOrEqual" stopIfTrue="1">
      <formula>$V76</formula>
    </cfRule>
  </conditionalFormatting>
  <conditionalFormatting sqref="AJ78">
    <cfRule type="cellIs" priority="471" dxfId="1445" operator="lessThanOrEqual" stopIfTrue="1">
      <formula>$V78</formula>
    </cfRule>
  </conditionalFormatting>
  <conditionalFormatting sqref="AJ17">
    <cfRule type="cellIs" priority="470" dxfId="1445" operator="lessThanOrEqual" stopIfTrue="1">
      <formula>$V17</formula>
    </cfRule>
  </conditionalFormatting>
  <conditionalFormatting sqref="AJ15">
    <cfRule type="cellIs" priority="469" dxfId="1445" operator="lessThanOrEqual" stopIfTrue="1">
      <formula>$V15</formula>
    </cfRule>
  </conditionalFormatting>
  <conditionalFormatting sqref="AJ21">
    <cfRule type="cellIs" priority="468" dxfId="1445" operator="lessThanOrEqual" stopIfTrue="1">
      <formula>$V21</formula>
    </cfRule>
  </conditionalFormatting>
  <conditionalFormatting sqref="AJ23">
    <cfRule type="cellIs" priority="467" dxfId="1445" operator="lessThanOrEqual" stopIfTrue="1">
      <formula>$V23</formula>
    </cfRule>
  </conditionalFormatting>
  <conditionalFormatting sqref="AJ25">
    <cfRule type="cellIs" priority="466" dxfId="1445" operator="lessThanOrEqual" stopIfTrue="1">
      <formula>$V25</formula>
    </cfRule>
  </conditionalFormatting>
  <conditionalFormatting sqref="AJ27">
    <cfRule type="cellIs" priority="465" dxfId="1445" operator="lessThanOrEqual" stopIfTrue="1">
      <formula>$V27</formula>
    </cfRule>
  </conditionalFormatting>
  <conditionalFormatting sqref="AJ29">
    <cfRule type="cellIs" priority="464" dxfId="1445" operator="lessThanOrEqual" stopIfTrue="1">
      <formula>$V29</formula>
    </cfRule>
  </conditionalFormatting>
  <conditionalFormatting sqref="AJ33">
    <cfRule type="cellIs" priority="463" dxfId="1445" operator="lessThanOrEqual" stopIfTrue="1">
      <formula>$V33</formula>
    </cfRule>
  </conditionalFormatting>
  <conditionalFormatting sqref="AJ37">
    <cfRule type="cellIs" priority="462" dxfId="1445" operator="lessThanOrEqual" stopIfTrue="1">
      <formula>$V37</formula>
    </cfRule>
  </conditionalFormatting>
  <conditionalFormatting sqref="AJ39">
    <cfRule type="cellIs" priority="461" dxfId="1445" operator="lessThanOrEqual" stopIfTrue="1">
      <formula>$V39</formula>
    </cfRule>
  </conditionalFormatting>
  <conditionalFormatting sqref="AJ49">
    <cfRule type="cellIs" priority="460" dxfId="1445" operator="lessThanOrEqual" stopIfTrue="1">
      <formula>$V49</formula>
    </cfRule>
  </conditionalFormatting>
  <conditionalFormatting sqref="AJ53">
    <cfRule type="cellIs" priority="459" dxfId="1445" operator="lessThanOrEqual" stopIfTrue="1">
      <formula>$V53</formula>
    </cfRule>
  </conditionalFormatting>
  <conditionalFormatting sqref="AJ59">
    <cfRule type="cellIs" priority="456" dxfId="1445" operator="lessThanOrEqual" stopIfTrue="1">
      <formula>$V59</formula>
    </cfRule>
  </conditionalFormatting>
  <conditionalFormatting sqref="AJ61">
    <cfRule type="cellIs" priority="455" dxfId="1445" operator="lessThanOrEqual" stopIfTrue="1">
      <formula>$V61</formula>
    </cfRule>
  </conditionalFormatting>
  <conditionalFormatting sqref="AJ63">
    <cfRule type="cellIs" priority="454" dxfId="1445" operator="lessThanOrEqual" stopIfTrue="1">
      <formula>$V63</formula>
    </cfRule>
  </conditionalFormatting>
  <conditionalFormatting sqref="AJ65">
    <cfRule type="cellIs" priority="453" dxfId="1445" operator="lessThanOrEqual" stopIfTrue="1">
      <formula>$V65</formula>
    </cfRule>
  </conditionalFormatting>
  <conditionalFormatting sqref="AJ67">
    <cfRule type="cellIs" priority="452" dxfId="1445" operator="lessThanOrEqual" stopIfTrue="1">
      <formula>$V67</formula>
    </cfRule>
  </conditionalFormatting>
  <conditionalFormatting sqref="AJ69">
    <cfRule type="cellIs" priority="451" dxfId="1445" operator="lessThanOrEqual" stopIfTrue="1">
      <formula>$V69</formula>
    </cfRule>
  </conditionalFormatting>
  <conditionalFormatting sqref="AJ71">
    <cfRule type="cellIs" priority="450" dxfId="1445" operator="lessThanOrEqual" stopIfTrue="1">
      <formula>$V71</formula>
    </cfRule>
  </conditionalFormatting>
  <conditionalFormatting sqref="AJ73">
    <cfRule type="cellIs" priority="449" dxfId="1445" operator="lessThanOrEqual" stopIfTrue="1">
      <formula>$V73</formula>
    </cfRule>
  </conditionalFormatting>
  <conditionalFormatting sqref="AJ75">
    <cfRule type="cellIs" priority="448" dxfId="1445" operator="lessThanOrEqual" stopIfTrue="1">
      <formula>$V75</formula>
    </cfRule>
  </conditionalFormatting>
  <conditionalFormatting sqref="AJ77">
    <cfRule type="cellIs" priority="447" dxfId="1445" operator="lessThanOrEqual" stopIfTrue="1">
      <formula>$V77</formula>
    </cfRule>
  </conditionalFormatting>
  <conditionalFormatting sqref="AJ79">
    <cfRule type="cellIs" priority="446" dxfId="1445" operator="lessThanOrEqual" stopIfTrue="1">
      <formula>$V79</formula>
    </cfRule>
  </conditionalFormatting>
  <conditionalFormatting sqref="AJ51">
    <cfRule type="cellIs" priority="445" dxfId="1445" operator="lessThanOrEqual" stopIfTrue="1">
      <formula>$V51</formula>
    </cfRule>
  </conditionalFormatting>
  <conditionalFormatting sqref="AJ19">
    <cfRule type="cellIs" priority="444" dxfId="1445" operator="lessThanOrEqual" stopIfTrue="1">
      <formula>$V19</formula>
    </cfRule>
  </conditionalFormatting>
  <conditionalFormatting sqref="AJ31">
    <cfRule type="cellIs" priority="443" dxfId="1445" operator="lessThanOrEqual" stopIfTrue="1">
      <formula>$V31</formula>
    </cfRule>
  </conditionalFormatting>
  <conditionalFormatting sqref="AJ35">
    <cfRule type="cellIs" priority="442" dxfId="1445" operator="lessThanOrEqual" stopIfTrue="1">
      <formula>$V35</formula>
    </cfRule>
  </conditionalFormatting>
  <conditionalFormatting sqref="AJ41">
    <cfRule type="cellIs" priority="441" dxfId="1445" operator="lessThanOrEqual" stopIfTrue="1">
      <formula>$V41</formula>
    </cfRule>
  </conditionalFormatting>
  <conditionalFormatting sqref="AK67">
    <cfRule type="cellIs" priority="307" dxfId="1445" operator="lessThanOrEqual" stopIfTrue="1">
      <formula>$V67</formula>
    </cfRule>
  </conditionalFormatting>
  <conditionalFormatting sqref="AK69">
    <cfRule type="cellIs" priority="306" dxfId="1445" operator="lessThanOrEqual" stopIfTrue="1">
      <formula>$V69</formula>
    </cfRule>
  </conditionalFormatting>
  <conditionalFormatting sqref="AK71">
    <cfRule type="cellIs" priority="305" dxfId="1445" operator="lessThanOrEqual" stopIfTrue="1">
      <formula>$V71</formula>
    </cfRule>
  </conditionalFormatting>
  <conditionalFormatting sqref="AK73">
    <cfRule type="cellIs" priority="304" dxfId="1445" operator="lessThanOrEqual" stopIfTrue="1">
      <formula>$V73</formula>
    </cfRule>
  </conditionalFormatting>
  <conditionalFormatting sqref="AK75">
    <cfRule type="cellIs" priority="303" dxfId="1445" operator="lessThanOrEqual" stopIfTrue="1">
      <formula>$V75</formula>
    </cfRule>
  </conditionalFormatting>
  <conditionalFormatting sqref="AK77">
    <cfRule type="cellIs" priority="302" dxfId="1445" operator="lessThanOrEqual" stopIfTrue="1">
      <formula>$V77</formula>
    </cfRule>
  </conditionalFormatting>
  <conditionalFormatting sqref="AK79">
    <cfRule type="cellIs" priority="301" dxfId="1445" operator="lessThanOrEqual" stopIfTrue="1">
      <formula>$V79</formula>
    </cfRule>
  </conditionalFormatting>
  <conditionalFormatting sqref="AK51">
    <cfRule type="cellIs" priority="300" dxfId="1445" operator="lessThanOrEqual" stopIfTrue="1">
      <formula>$V51</formula>
    </cfRule>
  </conditionalFormatting>
  <conditionalFormatting sqref="AK19">
    <cfRule type="cellIs" priority="299" dxfId="1445" operator="lessThanOrEqual" stopIfTrue="1">
      <formula>$V19</formula>
    </cfRule>
  </conditionalFormatting>
  <conditionalFormatting sqref="AK31">
    <cfRule type="cellIs" priority="298" dxfId="1445" operator="lessThanOrEqual" stopIfTrue="1">
      <formula>$V31</formula>
    </cfRule>
  </conditionalFormatting>
  <conditionalFormatting sqref="AK35">
    <cfRule type="cellIs" priority="297" dxfId="1445" operator="lessThanOrEqual" stopIfTrue="1">
      <formula>$V35</formula>
    </cfRule>
  </conditionalFormatting>
  <conditionalFormatting sqref="AK41">
    <cfRule type="cellIs" priority="296" dxfId="1445" operator="lessThanOrEqual" stopIfTrue="1">
      <formula>$V41</formula>
    </cfRule>
  </conditionalFormatting>
  <conditionalFormatting sqref="AK42">
    <cfRule type="cellIs" priority="295" dxfId="1445" operator="lessThanOrEqual" stopIfTrue="1">
      <formula>$V42</formula>
    </cfRule>
  </conditionalFormatting>
  <conditionalFormatting sqref="AK43">
    <cfRule type="cellIs" priority="294" dxfId="1445" operator="lessThanOrEqual" stopIfTrue="1">
      <formula>$V43</formula>
    </cfRule>
  </conditionalFormatting>
  <conditionalFormatting sqref="AK44">
    <cfRule type="cellIs" priority="293" dxfId="1445" operator="lessThanOrEqual" stopIfTrue="1">
      <formula>$V44</formula>
    </cfRule>
  </conditionalFormatting>
  <conditionalFormatting sqref="AK45">
    <cfRule type="cellIs" priority="292" dxfId="1445" operator="lessThanOrEqual" stopIfTrue="1">
      <formula>$V45</formula>
    </cfRule>
  </conditionalFormatting>
  <conditionalFormatting sqref="AL14">
    <cfRule type="cellIs" priority="291" dxfId="1445" operator="lessThanOrEqual" stopIfTrue="1">
      <formula>$V14</formula>
    </cfRule>
  </conditionalFormatting>
  <conditionalFormatting sqref="AL16">
    <cfRule type="cellIs" priority="290" dxfId="1445" operator="lessThanOrEqual" stopIfTrue="1">
      <formula>$V16</formula>
    </cfRule>
  </conditionalFormatting>
  <conditionalFormatting sqref="AL18">
    <cfRule type="cellIs" priority="289" dxfId="1445" operator="lessThanOrEqual" stopIfTrue="1">
      <formula>$V18</formula>
    </cfRule>
  </conditionalFormatting>
  <conditionalFormatting sqref="AL20">
    <cfRule type="cellIs" priority="288" dxfId="1445" operator="lessThanOrEqual" stopIfTrue="1">
      <formula>$V20</formula>
    </cfRule>
  </conditionalFormatting>
  <conditionalFormatting sqref="AL22">
    <cfRule type="cellIs" priority="287" dxfId="1445" operator="lessThanOrEqual" stopIfTrue="1">
      <formula>$V22</formula>
    </cfRule>
  </conditionalFormatting>
  <conditionalFormatting sqref="AL24">
    <cfRule type="cellIs" priority="286" dxfId="1445" operator="lessThanOrEqual" stopIfTrue="1">
      <formula>$V24</formula>
    </cfRule>
  </conditionalFormatting>
  <conditionalFormatting sqref="AL26">
    <cfRule type="cellIs" priority="285" dxfId="1445" operator="lessThanOrEqual" stopIfTrue="1">
      <formula>$V26</formula>
    </cfRule>
  </conditionalFormatting>
  <conditionalFormatting sqref="AL28">
    <cfRule type="cellIs" priority="284" dxfId="1445" operator="lessThanOrEqual" stopIfTrue="1">
      <formula>$V28</formula>
    </cfRule>
  </conditionalFormatting>
  <conditionalFormatting sqref="AL30">
    <cfRule type="cellIs" priority="283" dxfId="1445" operator="lessThanOrEqual" stopIfTrue="1">
      <formula>$V30</formula>
    </cfRule>
  </conditionalFormatting>
  <conditionalFormatting sqref="AL32">
    <cfRule type="cellIs" priority="282" dxfId="1445" operator="lessThanOrEqual" stopIfTrue="1">
      <formula>$V32</formula>
    </cfRule>
  </conditionalFormatting>
  <conditionalFormatting sqref="AL34">
    <cfRule type="cellIs" priority="281" dxfId="1445" operator="lessThanOrEqual" stopIfTrue="1">
      <formula>$V34</formula>
    </cfRule>
  </conditionalFormatting>
  <conditionalFormatting sqref="AL36">
    <cfRule type="cellIs" priority="280" dxfId="1445" operator="lessThanOrEqual" stopIfTrue="1">
      <formula>$V36</formula>
    </cfRule>
  </conditionalFormatting>
  <conditionalFormatting sqref="AL38">
    <cfRule type="cellIs" priority="279" dxfId="1445" operator="lessThanOrEqual" stopIfTrue="1">
      <formula>$V38</formula>
    </cfRule>
  </conditionalFormatting>
  <conditionalFormatting sqref="W27">
    <cfRule type="cellIs" priority="411" dxfId="1445" operator="lessThanOrEqual" stopIfTrue="1">
      <formula>$V27</formula>
    </cfRule>
  </conditionalFormatting>
  <conditionalFormatting sqref="X41">
    <cfRule type="cellIs" priority="410" dxfId="1445" operator="lessThanOrEqual" stopIfTrue="1">
      <formula>$V41</formula>
    </cfRule>
  </conditionalFormatting>
  <conditionalFormatting sqref="W55">
    <cfRule type="cellIs" priority="409" dxfId="1445" operator="lessThanOrEqual" stopIfTrue="1">
      <formula>$V55</formula>
    </cfRule>
  </conditionalFormatting>
  <conditionalFormatting sqref="W57">
    <cfRule type="cellIs" priority="408" dxfId="1445" operator="lessThanOrEqual" stopIfTrue="1">
      <formula>$V57</formula>
    </cfRule>
  </conditionalFormatting>
  <conditionalFormatting sqref="W59">
    <cfRule type="cellIs" priority="407" dxfId="1445" operator="lessThanOrEqual" stopIfTrue="1">
      <formula>$V59</formula>
    </cfRule>
  </conditionalFormatting>
  <conditionalFormatting sqref="W61">
    <cfRule type="cellIs" priority="406" dxfId="1445" operator="lessThanOrEqual" stopIfTrue="1">
      <formula>$V61</formula>
    </cfRule>
  </conditionalFormatting>
  <conditionalFormatting sqref="W63">
    <cfRule type="cellIs" priority="405" dxfId="1445" operator="lessThanOrEqual" stopIfTrue="1">
      <formula>$V63</formula>
    </cfRule>
  </conditionalFormatting>
  <conditionalFormatting sqref="W65">
    <cfRule type="cellIs" priority="404" dxfId="1445" operator="lessThanOrEqual" stopIfTrue="1">
      <formula>$V65</formula>
    </cfRule>
  </conditionalFormatting>
  <conditionalFormatting sqref="W67">
    <cfRule type="cellIs" priority="403" dxfId="1445" operator="lessThanOrEqual" stopIfTrue="1">
      <formula>$V67</formula>
    </cfRule>
  </conditionalFormatting>
  <conditionalFormatting sqref="W69">
    <cfRule type="cellIs" priority="402" dxfId="1445" operator="lessThanOrEqual" stopIfTrue="1">
      <formula>$V69</formula>
    </cfRule>
  </conditionalFormatting>
  <conditionalFormatting sqref="X69">
    <cfRule type="cellIs" priority="401" dxfId="1445" operator="lessThanOrEqual" stopIfTrue="1">
      <formula>$V69</formula>
    </cfRule>
  </conditionalFormatting>
  <conditionalFormatting sqref="W71">
    <cfRule type="cellIs" priority="400" dxfId="1445" operator="lessThanOrEqual" stopIfTrue="1">
      <formula>$V71</formula>
    </cfRule>
  </conditionalFormatting>
  <conditionalFormatting sqref="W73">
    <cfRule type="cellIs" priority="399" dxfId="1445" operator="lessThanOrEqual" stopIfTrue="1">
      <formula>$V73</formula>
    </cfRule>
  </conditionalFormatting>
  <conditionalFormatting sqref="W75">
    <cfRule type="cellIs" priority="398" dxfId="1445" operator="lessThanOrEqual" stopIfTrue="1">
      <formula>$V75</formula>
    </cfRule>
  </conditionalFormatting>
  <conditionalFormatting sqref="W77">
    <cfRule type="cellIs" priority="397" dxfId="1445" operator="lessThanOrEqual" stopIfTrue="1">
      <formula>$V77</formula>
    </cfRule>
  </conditionalFormatting>
  <conditionalFormatting sqref="T12">
    <cfRule type="cellIs" priority="394" dxfId="1445" operator="greaterThan" stopIfTrue="1">
      <formula>0</formula>
    </cfRule>
    <cfRule type="cellIs" priority="395" dxfId="1446" operator="lessThan" stopIfTrue="1">
      <formula>0</formula>
    </cfRule>
  </conditionalFormatting>
  <conditionalFormatting sqref="V42:V43">
    <cfRule type="cellIs" priority="390" dxfId="1446" operator="greaterThan" stopIfTrue="1">
      <formula>180</formula>
    </cfRule>
  </conditionalFormatting>
  <conditionalFormatting sqref="V44:V45">
    <cfRule type="cellIs" priority="373" dxfId="1446" operator="greaterThan" stopIfTrue="1">
      <formula>180</formula>
    </cfRule>
  </conditionalFormatting>
  <conditionalFormatting sqref="AF45">
    <cfRule type="cellIs" priority="367" dxfId="1445" operator="lessThanOrEqual" stopIfTrue="1">
      <formula>$V45</formula>
    </cfRule>
  </conditionalFormatting>
  <conditionalFormatting sqref="X45">
    <cfRule type="cellIs" priority="366" dxfId="1445" operator="lessThanOrEqual" stopIfTrue="1">
      <formula>$V45</formula>
    </cfRule>
  </conditionalFormatting>
  <conditionalFormatting sqref="AI45">
    <cfRule type="cellIs" priority="364" dxfId="1445" operator="lessThanOrEqual" stopIfTrue="1">
      <formula>$V45</formula>
    </cfRule>
  </conditionalFormatting>
  <conditionalFormatting sqref="AI44">
    <cfRule type="cellIs" priority="365" dxfId="1445" operator="lessThanOrEqual" stopIfTrue="1">
      <formula>$V44</formula>
    </cfRule>
  </conditionalFormatting>
  <conditionalFormatting sqref="AJ44">
    <cfRule type="cellIs" priority="362" dxfId="1445" operator="lessThanOrEqual" stopIfTrue="1">
      <formula>$V44</formula>
    </cfRule>
  </conditionalFormatting>
  <conditionalFormatting sqref="X43">
    <cfRule type="cellIs" priority="360" dxfId="1445" operator="lessThanOrEqual" stopIfTrue="1">
      <formula>$V43</formula>
    </cfRule>
  </conditionalFormatting>
  <conditionalFormatting sqref="W45">
    <cfRule type="cellIs" priority="359" dxfId="1445" operator="lessThanOrEqual" stopIfTrue="1">
      <formula>$V45</formula>
    </cfRule>
  </conditionalFormatting>
  <conditionalFormatting sqref="AG45">
    <cfRule type="cellIs" priority="358" dxfId="1445" operator="lessThanOrEqual" stopIfTrue="1">
      <formula>$V45</formula>
    </cfRule>
  </conditionalFormatting>
  <conditionalFormatting sqref="AH45">
    <cfRule type="cellIs" priority="357" dxfId="1445" operator="lessThanOrEqual" stopIfTrue="1">
      <formula>$V45</formula>
    </cfRule>
  </conditionalFormatting>
  <conditionalFormatting sqref="AJ45">
    <cfRule type="cellIs" priority="356" dxfId="1445" operator="lessThanOrEqual" stopIfTrue="1">
      <formula>$V45</formula>
    </cfRule>
  </conditionalFormatting>
  <conditionalFormatting sqref="AK14">
    <cfRule type="cellIs" priority="355" dxfId="1445" operator="lessThanOrEqual" stopIfTrue="1">
      <formula>$V14</formula>
    </cfRule>
  </conditionalFormatting>
  <conditionalFormatting sqref="AK16">
    <cfRule type="cellIs" priority="354" dxfId="1445" operator="lessThanOrEqual" stopIfTrue="1">
      <formula>$V16</formula>
    </cfRule>
  </conditionalFormatting>
  <conditionalFormatting sqref="AK18">
    <cfRule type="cellIs" priority="353" dxfId="1445" operator="lessThanOrEqual" stopIfTrue="1">
      <formula>$V18</formula>
    </cfRule>
  </conditionalFormatting>
  <conditionalFormatting sqref="AK20">
    <cfRule type="cellIs" priority="352" dxfId="1445" operator="lessThanOrEqual" stopIfTrue="1">
      <formula>$V20</formula>
    </cfRule>
  </conditionalFormatting>
  <conditionalFormatting sqref="AK22">
    <cfRule type="cellIs" priority="351" dxfId="1445" operator="lessThanOrEqual" stopIfTrue="1">
      <formula>$V22</formula>
    </cfRule>
  </conditionalFormatting>
  <conditionalFormatting sqref="AK24">
    <cfRule type="cellIs" priority="350" dxfId="1445" operator="lessThanOrEqual" stopIfTrue="1">
      <formula>$V24</formula>
    </cfRule>
  </conditionalFormatting>
  <conditionalFormatting sqref="AK26">
    <cfRule type="cellIs" priority="349" dxfId="1445" operator="lessThanOrEqual" stopIfTrue="1">
      <formula>$V26</formula>
    </cfRule>
  </conditionalFormatting>
  <conditionalFormatting sqref="AK28">
    <cfRule type="cellIs" priority="348" dxfId="1445" operator="lessThanOrEqual" stopIfTrue="1">
      <formula>$V28</formula>
    </cfRule>
  </conditionalFormatting>
  <conditionalFormatting sqref="AK30">
    <cfRule type="cellIs" priority="347" dxfId="1445" operator="lessThanOrEqual" stopIfTrue="1">
      <formula>$V30</formula>
    </cfRule>
  </conditionalFormatting>
  <conditionalFormatting sqref="AK32">
    <cfRule type="cellIs" priority="346" dxfId="1445" operator="lessThanOrEqual" stopIfTrue="1">
      <formula>$V32</formula>
    </cfRule>
  </conditionalFormatting>
  <conditionalFormatting sqref="AK34">
    <cfRule type="cellIs" priority="345" dxfId="1445" operator="lessThanOrEqual" stopIfTrue="1">
      <formula>$V34</formula>
    </cfRule>
  </conditionalFormatting>
  <conditionalFormatting sqref="AK36">
    <cfRule type="cellIs" priority="344" dxfId="1445" operator="lessThanOrEqual" stopIfTrue="1">
      <formula>$V36</formula>
    </cfRule>
  </conditionalFormatting>
  <conditionalFormatting sqref="AK38">
    <cfRule type="cellIs" priority="343" dxfId="1445" operator="lessThanOrEqual" stopIfTrue="1">
      <formula>$V38</formula>
    </cfRule>
  </conditionalFormatting>
  <conditionalFormatting sqref="AK40">
    <cfRule type="cellIs" priority="342" dxfId="1445" operator="lessThanOrEqual" stopIfTrue="1">
      <formula>$V40</formula>
    </cfRule>
  </conditionalFormatting>
  <conditionalFormatting sqref="AK48">
    <cfRule type="cellIs" priority="341" dxfId="1445" operator="lessThanOrEqual" stopIfTrue="1">
      <formula>$V48</formula>
    </cfRule>
  </conditionalFormatting>
  <conditionalFormatting sqref="AK50">
    <cfRule type="cellIs" priority="340" dxfId="1445" operator="lessThanOrEqual" stopIfTrue="1">
      <formula>$V50</formula>
    </cfRule>
  </conditionalFormatting>
  <conditionalFormatting sqref="AK52">
    <cfRule type="cellIs" priority="339" dxfId="1445" operator="lessThanOrEqual" stopIfTrue="1">
      <formula>$V52</formula>
    </cfRule>
  </conditionalFormatting>
  <conditionalFormatting sqref="AK54">
    <cfRule type="cellIs" priority="338" dxfId="1445" operator="lessThanOrEqual" stopIfTrue="1">
      <formula>$V54</formula>
    </cfRule>
  </conditionalFormatting>
  <conditionalFormatting sqref="AK56">
    <cfRule type="cellIs" priority="337" dxfId="1445" operator="lessThanOrEqual" stopIfTrue="1">
      <formula>$V56</formula>
    </cfRule>
  </conditionalFormatting>
  <conditionalFormatting sqref="AK58">
    <cfRule type="cellIs" priority="336" dxfId="1445" operator="lessThanOrEqual" stopIfTrue="1">
      <formula>$V58</formula>
    </cfRule>
  </conditionalFormatting>
  <conditionalFormatting sqref="AK60">
    <cfRule type="cellIs" priority="335" dxfId="1445" operator="lessThanOrEqual" stopIfTrue="1">
      <formula>$V60</formula>
    </cfRule>
  </conditionalFormatting>
  <conditionalFormatting sqref="AK62">
    <cfRule type="cellIs" priority="334" dxfId="1445" operator="lessThanOrEqual" stopIfTrue="1">
      <formula>$V62</formula>
    </cfRule>
  </conditionalFormatting>
  <conditionalFormatting sqref="AK64">
    <cfRule type="cellIs" priority="333" dxfId="1445" operator="lessThanOrEqual" stopIfTrue="1">
      <formula>$V64</formula>
    </cfRule>
  </conditionalFormatting>
  <conditionalFormatting sqref="AK66">
    <cfRule type="cellIs" priority="332" dxfId="1445" operator="lessThanOrEqual" stopIfTrue="1">
      <formula>$V66</formula>
    </cfRule>
  </conditionalFormatting>
  <conditionalFormatting sqref="AK68">
    <cfRule type="cellIs" priority="331" dxfId="1445" operator="lessThanOrEqual" stopIfTrue="1">
      <formula>$V68</formula>
    </cfRule>
  </conditionalFormatting>
  <conditionalFormatting sqref="AK70">
    <cfRule type="cellIs" priority="330" dxfId="1445" operator="lessThanOrEqual" stopIfTrue="1">
      <formula>$V70</formula>
    </cfRule>
  </conditionalFormatting>
  <conditionalFormatting sqref="AK72">
    <cfRule type="cellIs" priority="329" dxfId="1445" operator="lessThanOrEqual" stopIfTrue="1">
      <formula>$V72</formula>
    </cfRule>
  </conditionalFormatting>
  <conditionalFormatting sqref="AK74">
    <cfRule type="cellIs" priority="328" dxfId="1445" operator="lessThanOrEqual" stopIfTrue="1">
      <formula>$V74</formula>
    </cfRule>
  </conditionalFormatting>
  <conditionalFormatting sqref="AK76">
    <cfRule type="cellIs" priority="327" dxfId="1445" operator="lessThanOrEqual" stopIfTrue="1">
      <formula>$V76</formula>
    </cfRule>
  </conditionalFormatting>
  <conditionalFormatting sqref="AK78">
    <cfRule type="cellIs" priority="326" dxfId="1445" operator="lessThanOrEqual" stopIfTrue="1">
      <formula>$V78</formula>
    </cfRule>
  </conditionalFormatting>
  <conditionalFormatting sqref="AK17">
    <cfRule type="cellIs" priority="325" dxfId="1445" operator="lessThanOrEqual" stopIfTrue="1">
      <formula>$V17</formula>
    </cfRule>
  </conditionalFormatting>
  <conditionalFormatting sqref="AK15">
    <cfRule type="cellIs" priority="324" dxfId="1445" operator="lessThanOrEqual" stopIfTrue="1">
      <formula>$V15</formula>
    </cfRule>
  </conditionalFormatting>
  <conditionalFormatting sqref="AK21">
    <cfRule type="cellIs" priority="323" dxfId="1445" operator="lessThanOrEqual" stopIfTrue="1">
      <formula>$V21</formula>
    </cfRule>
  </conditionalFormatting>
  <conditionalFormatting sqref="AK23">
    <cfRule type="cellIs" priority="322" dxfId="1445" operator="lessThanOrEqual" stopIfTrue="1">
      <formula>$V23</formula>
    </cfRule>
  </conditionalFormatting>
  <conditionalFormatting sqref="AK25">
    <cfRule type="cellIs" priority="321" dxfId="1445" operator="lessThanOrEqual" stopIfTrue="1">
      <formula>$V25</formula>
    </cfRule>
  </conditionalFormatting>
  <conditionalFormatting sqref="AK27">
    <cfRule type="cellIs" priority="320" dxfId="1445" operator="lessThanOrEqual" stopIfTrue="1">
      <formula>$V27</formula>
    </cfRule>
  </conditionalFormatting>
  <conditionalFormatting sqref="AK29">
    <cfRule type="cellIs" priority="319" dxfId="1445" operator="lessThanOrEqual" stopIfTrue="1">
      <formula>$V29</formula>
    </cfRule>
  </conditionalFormatting>
  <conditionalFormatting sqref="AK33">
    <cfRule type="cellIs" priority="318" dxfId="1445" operator="lessThanOrEqual" stopIfTrue="1">
      <formula>$V33</formula>
    </cfRule>
  </conditionalFormatting>
  <conditionalFormatting sqref="AK37">
    <cfRule type="cellIs" priority="317" dxfId="1445" operator="lessThanOrEqual" stopIfTrue="1">
      <formula>$V37</formula>
    </cfRule>
  </conditionalFormatting>
  <conditionalFormatting sqref="AK39">
    <cfRule type="cellIs" priority="316" dxfId="1445" operator="lessThanOrEqual" stopIfTrue="1">
      <formula>$V39</formula>
    </cfRule>
  </conditionalFormatting>
  <conditionalFormatting sqref="AK49">
    <cfRule type="cellIs" priority="315" dxfId="1445" operator="lessThanOrEqual" stopIfTrue="1">
      <formula>$V49</formula>
    </cfRule>
  </conditionalFormatting>
  <conditionalFormatting sqref="AK53">
    <cfRule type="cellIs" priority="314" dxfId="1445" operator="lessThanOrEqual" stopIfTrue="1">
      <formula>$V53</formula>
    </cfRule>
  </conditionalFormatting>
  <conditionalFormatting sqref="AK55">
    <cfRule type="cellIs" priority="313" dxfId="1445" operator="lessThanOrEqual" stopIfTrue="1">
      <formula>$V55</formula>
    </cfRule>
  </conditionalFormatting>
  <conditionalFormatting sqref="AK57">
    <cfRule type="cellIs" priority="312" dxfId="1445" operator="lessThanOrEqual" stopIfTrue="1">
      <formula>$V57</formula>
    </cfRule>
  </conditionalFormatting>
  <conditionalFormatting sqref="AK59">
    <cfRule type="cellIs" priority="311" dxfId="1445" operator="lessThanOrEqual" stopIfTrue="1">
      <formula>$V59</formula>
    </cfRule>
  </conditionalFormatting>
  <conditionalFormatting sqref="AK61">
    <cfRule type="cellIs" priority="310" dxfId="1445" operator="lessThanOrEqual" stopIfTrue="1">
      <formula>$V61</formula>
    </cfRule>
  </conditionalFormatting>
  <conditionalFormatting sqref="AK63">
    <cfRule type="cellIs" priority="309" dxfId="1445" operator="lessThanOrEqual" stopIfTrue="1">
      <formula>$V63</formula>
    </cfRule>
  </conditionalFormatting>
  <conditionalFormatting sqref="AK65">
    <cfRule type="cellIs" priority="308" dxfId="1445" operator="lessThanOrEqual" stopIfTrue="1">
      <formula>$V65</formula>
    </cfRule>
  </conditionalFormatting>
  <conditionalFormatting sqref="AL40">
    <cfRule type="cellIs" priority="278" dxfId="1445" operator="lessThanOrEqual" stopIfTrue="1">
      <formula>$V40</formula>
    </cfRule>
  </conditionalFormatting>
  <conditionalFormatting sqref="AL48">
    <cfRule type="cellIs" priority="277" dxfId="1445" operator="lessThanOrEqual" stopIfTrue="1">
      <formula>$V48</formula>
    </cfRule>
  </conditionalFormatting>
  <conditionalFormatting sqref="AL50">
    <cfRule type="cellIs" priority="276" dxfId="1445" operator="lessThanOrEqual" stopIfTrue="1">
      <formula>$V50</formula>
    </cfRule>
  </conditionalFormatting>
  <conditionalFormatting sqref="AL52">
    <cfRule type="cellIs" priority="275" dxfId="1445" operator="lessThanOrEqual" stopIfTrue="1">
      <formula>$V52</formula>
    </cfRule>
  </conditionalFormatting>
  <conditionalFormatting sqref="AL54">
    <cfRule type="cellIs" priority="274" dxfId="1445" operator="lessThanOrEqual" stopIfTrue="1">
      <formula>$V54</formula>
    </cfRule>
  </conditionalFormatting>
  <conditionalFormatting sqref="AL56">
    <cfRule type="cellIs" priority="273" dxfId="1445" operator="lessThanOrEqual" stopIfTrue="1">
      <formula>$V56</formula>
    </cfRule>
  </conditionalFormatting>
  <conditionalFormatting sqref="AL58">
    <cfRule type="cellIs" priority="272" dxfId="1445" operator="lessThanOrEqual" stopIfTrue="1">
      <formula>$V58</formula>
    </cfRule>
  </conditionalFormatting>
  <conditionalFormatting sqref="AL60">
    <cfRule type="cellIs" priority="271" dxfId="1445" operator="lessThanOrEqual" stopIfTrue="1">
      <formula>$V60</formula>
    </cfRule>
  </conditionalFormatting>
  <conditionalFormatting sqref="AL62">
    <cfRule type="cellIs" priority="270" dxfId="1445" operator="lessThanOrEqual" stopIfTrue="1">
      <formula>$V62</formula>
    </cfRule>
  </conditionalFormatting>
  <conditionalFormatting sqref="AL64">
    <cfRule type="cellIs" priority="269" dxfId="1445" operator="lessThanOrEqual" stopIfTrue="1">
      <formula>$V64</formula>
    </cfRule>
  </conditionalFormatting>
  <conditionalFormatting sqref="AL66">
    <cfRule type="cellIs" priority="268" dxfId="1445" operator="lessThanOrEqual" stopIfTrue="1">
      <formula>$V66</formula>
    </cfRule>
  </conditionalFormatting>
  <conditionalFormatting sqref="AL68">
    <cfRule type="cellIs" priority="267" dxfId="1445" operator="lessThanOrEqual" stopIfTrue="1">
      <formula>$V68</formula>
    </cfRule>
  </conditionalFormatting>
  <conditionalFormatting sqref="AL70">
    <cfRule type="cellIs" priority="266" dxfId="1445" operator="lessThanOrEqual" stopIfTrue="1">
      <formula>$V70</formula>
    </cfRule>
  </conditionalFormatting>
  <conditionalFormatting sqref="AL72">
    <cfRule type="cellIs" priority="265" dxfId="1445" operator="lessThanOrEqual" stopIfTrue="1">
      <formula>$V72</formula>
    </cfRule>
  </conditionalFormatting>
  <conditionalFormatting sqref="AL74">
    <cfRule type="cellIs" priority="264" dxfId="1445" operator="lessThanOrEqual" stopIfTrue="1">
      <formula>$V74</formula>
    </cfRule>
  </conditionalFormatting>
  <conditionalFormatting sqref="AL76">
    <cfRule type="cellIs" priority="263" dxfId="1445" operator="lessThanOrEqual" stopIfTrue="1">
      <formula>$V76</formula>
    </cfRule>
  </conditionalFormatting>
  <conditionalFormatting sqref="AL78">
    <cfRule type="cellIs" priority="262" dxfId="1445" operator="lessThanOrEqual" stopIfTrue="1">
      <formula>$V78</formula>
    </cfRule>
  </conditionalFormatting>
  <conditionalFormatting sqref="AL42">
    <cfRule type="cellIs" priority="231" dxfId="1445" operator="lessThanOrEqual" stopIfTrue="1">
      <formula>$V42</formula>
    </cfRule>
  </conditionalFormatting>
  <conditionalFormatting sqref="AL15">
    <cfRule type="cellIs" priority="260" dxfId="1445" operator="lessThanOrEqual" stopIfTrue="1">
      <formula>$V15</formula>
    </cfRule>
  </conditionalFormatting>
  <conditionalFormatting sqref="AM16">
    <cfRule type="cellIs" priority="226" dxfId="1445" operator="lessThanOrEqual" stopIfTrue="1">
      <formula>$V16</formula>
    </cfRule>
  </conditionalFormatting>
  <conditionalFormatting sqref="AL23">
    <cfRule type="cellIs" priority="258" dxfId="1445" operator="lessThanOrEqual" stopIfTrue="1">
      <formula>$V23</formula>
    </cfRule>
  </conditionalFormatting>
  <conditionalFormatting sqref="AL25">
    <cfRule type="cellIs" priority="257" dxfId="1445" operator="lessThanOrEqual" stopIfTrue="1">
      <formula>$V25</formula>
    </cfRule>
  </conditionalFormatting>
  <conditionalFormatting sqref="AM28">
    <cfRule type="cellIs" priority="220" dxfId="1445" operator="lessThanOrEqual" stopIfTrue="1">
      <formula>$V28</formula>
    </cfRule>
  </conditionalFormatting>
  <conditionalFormatting sqref="AL29">
    <cfRule type="cellIs" priority="255" dxfId="1445" operator="lessThanOrEqual" stopIfTrue="1">
      <formula>$V29</formula>
    </cfRule>
  </conditionalFormatting>
  <conditionalFormatting sqref="AM38">
    <cfRule type="cellIs" priority="215" dxfId="1445" operator="lessThanOrEqual" stopIfTrue="1">
      <formula>$V38</formula>
    </cfRule>
  </conditionalFormatting>
  <conditionalFormatting sqref="AL37">
    <cfRule type="cellIs" priority="253" dxfId="1445" operator="lessThanOrEqual" stopIfTrue="1">
      <formula>$V37</formula>
    </cfRule>
  </conditionalFormatting>
  <conditionalFormatting sqref="AL39">
    <cfRule type="cellIs" priority="252" dxfId="1445" operator="lessThanOrEqual" stopIfTrue="1">
      <formula>$V39</formula>
    </cfRule>
  </conditionalFormatting>
  <conditionalFormatting sqref="AM39">
    <cfRule type="cellIs" priority="188" dxfId="1445" operator="lessThanOrEqual" stopIfTrue="1">
      <formula>$V39</formula>
    </cfRule>
  </conditionalFormatting>
  <conditionalFormatting sqref="AM25">
    <cfRule type="cellIs" priority="193" dxfId="1445" operator="lessThanOrEqual" stopIfTrue="1">
      <formula>$V25</formula>
    </cfRule>
  </conditionalFormatting>
  <conditionalFormatting sqref="AM76">
    <cfRule type="cellIs" priority="199" dxfId="1445" operator="lessThanOrEqual" stopIfTrue="1">
      <formula>$V76</formula>
    </cfRule>
  </conditionalFormatting>
  <conditionalFormatting sqref="AM72">
    <cfRule type="cellIs" priority="201" dxfId="1445" operator="lessThanOrEqual" stopIfTrue="1">
      <formula>$V72</formula>
    </cfRule>
  </conditionalFormatting>
  <conditionalFormatting sqref="AM32">
    <cfRule type="cellIs" priority="218" dxfId="1445" operator="lessThanOrEqual" stopIfTrue="1">
      <formula>$V32</formula>
    </cfRule>
  </conditionalFormatting>
  <conditionalFormatting sqref="AM24">
    <cfRule type="cellIs" priority="222" dxfId="1445" operator="lessThanOrEqual" stopIfTrue="1">
      <formula>$V24</formula>
    </cfRule>
  </conditionalFormatting>
  <conditionalFormatting sqref="AM20">
    <cfRule type="cellIs" priority="224" dxfId="1445" operator="lessThanOrEqual" stopIfTrue="1">
      <formula>$V20</formula>
    </cfRule>
  </conditionalFormatting>
  <conditionalFormatting sqref="AL41">
    <cfRule type="cellIs" priority="232" dxfId="1445" operator="lessThanOrEqual" stopIfTrue="1">
      <formula>$V41</formula>
    </cfRule>
  </conditionalFormatting>
  <conditionalFormatting sqref="AL31">
    <cfRule type="cellIs" priority="234" dxfId="1445" operator="lessThanOrEqual" stopIfTrue="1">
      <formula>$V31</formula>
    </cfRule>
  </conditionalFormatting>
  <conditionalFormatting sqref="AL19">
    <cfRule type="cellIs" priority="235" dxfId="1445" operator="lessThanOrEqual" stopIfTrue="1">
      <formula>$V19</formula>
    </cfRule>
  </conditionalFormatting>
  <conditionalFormatting sqref="AM29">
    <cfRule type="cellIs" priority="191" dxfId="1445" operator="lessThanOrEqual" stopIfTrue="1">
      <formula>$V29</formula>
    </cfRule>
  </conditionalFormatting>
  <conditionalFormatting sqref="AN18">
    <cfRule type="cellIs" priority="161" dxfId="1445" operator="lessThanOrEqual" stopIfTrue="1">
      <formula>$V18</formula>
    </cfRule>
  </conditionalFormatting>
  <conditionalFormatting sqref="AL44">
    <cfRule type="cellIs" priority="229" dxfId="1445" operator="lessThanOrEqual" stopIfTrue="1">
      <formula>$V44</formula>
    </cfRule>
  </conditionalFormatting>
  <conditionalFormatting sqref="AN16">
    <cfRule type="cellIs" priority="162" dxfId="1445" operator="lessThanOrEqual" stopIfTrue="1">
      <formula>$V16</formula>
    </cfRule>
  </conditionalFormatting>
  <conditionalFormatting sqref="AM14">
    <cfRule type="cellIs" priority="227" dxfId="1445" operator="lessThanOrEqual" stopIfTrue="1">
      <formula>$V14</formula>
    </cfRule>
  </conditionalFormatting>
  <conditionalFormatting sqref="AM18">
    <cfRule type="cellIs" priority="225" dxfId="1445" operator="lessThanOrEqual" stopIfTrue="1">
      <formula>$V18</formula>
    </cfRule>
  </conditionalFormatting>
  <conditionalFormatting sqref="AM22">
    <cfRule type="cellIs" priority="223" dxfId="1445" operator="lessThanOrEqual" stopIfTrue="1">
      <formula>$V22</formula>
    </cfRule>
  </conditionalFormatting>
  <conditionalFormatting sqref="AM26">
    <cfRule type="cellIs" priority="221" dxfId="1445" operator="lessThanOrEqual" stopIfTrue="1">
      <formula>$V26</formula>
    </cfRule>
  </conditionalFormatting>
  <conditionalFormatting sqref="AM30">
    <cfRule type="cellIs" priority="219" dxfId="1445" operator="lessThanOrEqual" stopIfTrue="1">
      <formula>$V30</formula>
    </cfRule>
  </conditionalFormatting>
  <conditionalFormatting sqref="AM34">
    <cfRule type="cellIs" priority="217" dxfId="1445" operator="lessThanOrEqual" stopIfTrue="1">
      <formula>$V34</formula>
    </cfRule>
  </conditionalFormatting>
  <conditionalFormatting sqref="AM36">
    <cfRule type="cellIs" priority="216" dxfId="1445" operator="lessThanOrEqual" stopIfTrue="1">
      <formula>$V36</formula>
    </cfRule>
  </conditionalFormatting>
  <conditionalFormatting sqref="AM40">
    <cfRule type="cellIs" priority="214" dxfId="1445" operator="lessThanOrEqual" stopIfTrue="1">
      <formula>$V40</formula>
    </cfRule>
  </conditionalFormatting>
  <conditionalFormatting sqref="AM48">
    <cfRule type="cellIs" priority="213" dxfId="1445" operator="lessThanOrEqual" stopIfTrue="1">
      <formula>$V48</formula>
    </cfRule>
  </conditionalFormatting>
  <conditionalFormatting sqref="AM50">
    <cfRule type="cellIs" priority="212" dxfId="1445" operator="lessThanOrEqual" stopIfTrue="1">
      <formula>$V50</formula>
    </cfRule>
  </conditionalFormatting>
  <conditionalFormatting sqref="AM52">
    <cfRule type="cellIs" priority="211" dxfId="1445" operator="lessThanOrEqual" stopIfTrue="1">
      <formula>$V52</formula>
    </cfRule>
  </conditionalFormatting>
  <conditionalFormatting sqref="AM54">
    <cfRule type="cellIs" priority="210" dxfId="1445" operator="lessThanOrEqual" stopIfTrue="1">
      <formula>$V54</formula>
    </cfRule>
  </conditionalFormatting>
  <conditionalFormatting sqref="AM56">
    <cfRule type="cellIs" priority="209" dxfId="1445" operator="lessThanOrEqual" stopIfTrue="1">
      <formula>$V56</formula>
    </cfRule>
  </conditionalFormatting>
  <conditionalFormatting sqref="AM58">
    <cfRule type="cellIs" priority="208" dxfId="1445" operator="lessThanOrEqual" stopIfTrue="1">
      <formula>$V58</formula>
    </cfRule>
  </conditionalFormatting>
  <conditionalFormatting sqref="AM60">
    <cfRule type="cellIs" priority="207" dxfId="1445" operator="lessThanOrEqual" stopIfTrue="1">
      <formula>$V60</formula>
    </cfRule>
  </conditionalFormatting>
  <conditionalFormatting sqref="AM62">
    <cfRule type="cellIs" priority="206" dxfId="1445" operator="lessThanOrEqual" stopIfTrue="1">
      <formula>$V62</formula>
    </cfRule>
  </conditionalFormatting>
  <conditionalFormatting sqref="AM64">
    <cfRule type="cellIs" priority="205" dxfId="1445" operator="lessThanOrEqual" stopIfTrue="1">
      <formula>$V64</formula>
    </cfRule>
  </conditionalFormatting>
  <conditionalFormatting sqref="AM66">
    <cfRule type="cellIs" priority="204" dxfId="1445" operator="lessThanOrEqual" stopIfTrue="1">
      <formula>$V66</formula>
    </cfRule>
  </conditionalFormatting>
  <conditionalFormatting sqref="AM68">
    <cfRule type="cellIs" priority="203" dxfId="1445" operator="lessThanOrEqual" stopIfTrue="1">
      <formula>$V68</formula>
    </cfRule>
  </conditionalFormatting>
  <conditionalFormatting sqref="AM70">
    <cfRule type="cellIs" priority="202" dxfId="1445" operator="lessThanOrEqual" stopIfTrue="1">
      <formula>$V70</formula>
    </cfRule>
  </conditionalFormatting>
  <conditionalFormatting sqref="AM74">
    <cfRule type="cellIs" priority="200" dxfId="1445" operator="lessThanOrEqual" stopIfTrue="1">
      <formula>$V74</formula>
    </cfRule>
  </conditionalFormatting>
  <conditionalFormatting sqref="AM78">
    <cfRule type="cellIs" priority="198" dxfId="1445" operator="lessThanOrEqual" stopIfTrue="1">
      <formula>$V78</formula>
    </cfRule>
  </conditionalFormatting>
  <conditionalFormatting sqref="AM42">
    <cfRule type="cellIs" priority="167" dxfId="1445" operator="lessThanOrEqual" stopIfTrue="1">
      <formula>$V42</formula>
    </cfRule>
  </conditionalFormatting>
  <conditionalFormatting sqref="AM15">
    <cfRule type="cellIs" priority="196" dxfId="1445" operator="lessThanOrEqual" stopIfTrue="1">
      <formula>$V15</formula>
    </cfRule>
  </conditionalFormatting>
  <conditionalFormatting sqref="AM23">
    <cfRule type="cellIs" priority="194" dxfId="1445" operator="lessThanOrEqual" stopIfTrue="1">
      <formula>$V23</formula>
    </cfRule>
  </conditionalFormatting>
  <conditionalFormatting sqref="AN28">
    <cfRule type="cellIs" priority="156" dxfId="1445" operator="lessThanOrEqual" stopIfTrue="1">
      <formula>$V28</formula>
    </cfRule>
  </conditionalFormatting>
  <conditionalFormatting sqref="AN38">
    <cfRule type="cellIs" priority="151" dxfId="1445" operator="lessThanOrEqual" stopIfTrue="1">
      <formula>$V38</formula>
    </cfRule>
  </conditionalFormatting>
  <conditionalFormatting sqref="AM37">
    <cfRule type="cellIs" priority="189" dxfId="1445" operator="lessThanOrEqual" stopIfTrue="1">
      <formula>$V37</formula>
    </cfRule>
  </conditionalFormatting>
  <conditionalFormatting sqref="AN39">
    <cfRule type="cellIs" priority="124" dxfId="1445" operator="lessThanOrEqual" stopIfTrue="1">
      <formula>$V39</formula>
    </cfRule>
  </conditionalFormatting>
  <conditionalFormatting sqref="AN25">
    <cfRule type="cellIs" priority="129" dxfId="1445" operator="lessThanOrEqual" stopIfTrue="1">
      <formula>$V25</formula>
    </cfRule>
  </conditionalFormatting>
  <conditionalFormatting sqref="AN76">
    <cfRule type="cellIs" priority="135" dxfId="1445" operator="lessThanOrEqual" stopIfTrue="1">
      <formula>$V76</formula>
    </cfRule>
  </conditionalFormatting>
  <conditionalFormatting sqref="AN72">
    <cfRule type="cellIs" priority="137" dxfId="1445" operator="lessThanOrEqual" stopIfTrue="1">
      <formula>$V72</formula>
    </cfRule>
  </conditionalFormatting>
  <conditionalFormatting sqref="AN32">
    <cfRule type="cellIs" priority="154" dxfId="1445" operator="lessThanOrEqual" stopIfTrue="1">
      <formula>$V32</formula>
    </cfRule>
  </conditionalFormatting>
  <conditionalFormatting sqref="AN24">
    <cfRule type="cellIs" priority="158" dxfId="1445" operator="lessThanOrEqual" stopIfTrue="1">
      <formula>$V24</formula>
    </cfRule>
  </conditionalFormatting>
  <conditionalFormatting sqref="AN20">
    <cfRule type="cellIs" priority="160" dxfId="1445" operator="lessThanOrEqual" stopIfTrue="1">
      <formula>$V20</formula>
    </cfRule>
  </conditionalFormatting>
  <conditionalFormatting sqref="AM41">
    <cfRule type="cellIs" priority="168" dxfId="1445" operator="lessThanOrEqual" stopIfTrue="1">
      <formula>$V41</formula>
    </cfRule>
  </conditionalFormatting>
  <conditionalFormatting sqref="AM31">
    <cfRule type="cellIs" priority="170" dxfId="1445" operator="lessThanOrEqual" stopIfTrue="1">
      <formula>$V31</formula>
    </cfRule>
  </conditionalFormatting>
  <conditionalFormatting sqref="AM19">
    <cfRule type="cellIs" priority="171" dxfId="1445" operator="lessThanOrEqual" stopIfTrue="1">
      <formula>$V19</formula>
    </cfRule>
  </conditionalFormatting>
  <conditionalFormatting sqref="AN29">
    <cfRule type="cellIs" priority="127" dxfId="1445" operator="lessThanOrEqual" stopIfTrue="1">
      <formula>$V29</formula>
    </cfRule>
  </conditionalFormatting>
  <conditionalFormatting sqref="AN43">
    <cfRule type="cellIs" priority="97" dxfId="1445" operator="lessThanOrEqual" stopIfTrue="1">
      <formula>$V43</formula>
    </cfRule>
  </conditionalFormatting>
  <conditionalFormatting sqref="AM44">
    <cfRule type="cellIs" priority="165" dxfId="1445" operator="lessThanOrEqual" stopIfTrue="1">
      <formula>$V44</formula>
    </cfRule>
  </conditionalFormatting>
  <conditionalFormatting sqref="AM43">
    <cfRule type="cellIs" priority="98" dxfId="1445" operator="lessThanOrEqual" stopIfTrue="1">
      <formula>$V43</formula>
    </cfRule>
  </conditionalFormatting>
  <conditionalFormatting sqref="AN14">
    <cfRule type="cellIs" priority="163" dxfId="1445" operator="lessThanOrEqual" stopIfTrue="1">
      <formula>$V14</formula>
    </cfRule>
  </conditionalFormatting>
  <conditionalFormatting sqref="AN22">
    <cfRule type="cellIs" priority="159" dxfId="1445" operator="lessThanOrEqual" stopIfTrue="1">
      <formula>$V22</formula>
    </cfRule>
  </conditionalFormatting>
  <conditionalFormatting sqref="AN26">
    <cfRule type="cellIs" priority="157" dxfId="1445" operator="lessThanOrEqual" stopIfTrue="1">
      <formula>$V26</formula>
    </cfRule>
  </conditionalFormatting>
  <conditionalFormatting sqref="AN30">
    <cfRule type="cellIs" priority="155" dxfId="1445" operator="lessThanOrEqual" stopIfTrue="1">
      <formula>$V30</formula>
    </cfRule>
  </conditionalFormatting>
  <conditionalFormatting sqref="AN34">
    <cfRule type="cellIs" priority="153" dxfId="1445" operator="lessThanOrEqual" stopIfTrue="1">
      <formula>$V34</formula>
    </cfRule>
  </conditionalFormatting>
  <conditionalFormatting sqref="AN36">
    <cfRule type="cellIs" priority="152" dxfId="1445" operator="lessThanOrEqual" stopIfTrue="1">
      <formula>$V36</formula>
    </cfRule>
  </conditionalFormatting>
  <conditionalFormatting sqref="AN40">
    <cfRule type="cellIs" priority="150" dxfId="1445" operator="lessThanOrEqual" stopIfTrue="1">
      <formula>$V40</formula>
    </cfRule>
  </conditionalFormatting>
  <conditionalFormatting sqref="AN48">
    <cfRule type="cellIs" priority="149" dxfId="1445" operator="lessThanOrEqual" stopIfTrue="1">
      <formula>$V48</formula>
    </cfRule>
  </conditionalFormatting>
  <conditionalFormatting sqref="AN50">
    <cfRule type="cellIs" priority="148" dxfId="1445" operator="lessThanOrEqual" stopIfTrue="1">
      <formula>$V50</formula>
    </cfRule>
  </conditionalFormatting>
  <conditionalFormatting sqref="AN52">
    <cfRule type="cellIs" priority="147" dxfId="1445" operator="lessThanOrEqual" stopIfTrue="1">
      <formula>$V52</formula>
    </cfRule>
  </conditionalFormatting>
  <conditionalFormatting sqref="AN54">
    <cfRule type="cellIs" priority="146" dxfId="1445" operator="lessThanOrEqual" stopIfTrue="1">
      <formula>$V54</formula>
    </cfRule>
  </conditionalFormatting>
  <conditionalFormatting sqref="AN56">
    <cfRule type="cellIs" priority="145" dxfId="1445" operator="lessThanOrEqual" stopIfTrue="1">
      <formula>$V56</formula>
    </cfRule>
  </conditionalFormatting>
  <conditionalFormatting sqref="AN58">
    <cfRule type="cellIs" priority="144" dxfId="1445" operator="lessThanOrEqual" stopIfTrue="1">
      <formula>$V58</formula>
    </cfRule>
  </conditionalFormatting>
  <conditionalFormatting sqref="AN60">
    <cfRule type="cellIs" priority="143" dxfId="1445" operator="lessThanOrEqual" stopIfTrue="1">
      <formula>$V60</formula>
    </cfRule>
  </conditionalFormatting>
  <conditionalFormatting sqref="AN62">
    <cfRule type="cellIs" priority="142" dxfId="1445" operator="lessThanOrEqual" stopIfTrue="1">
      <formula>$V62</formula>
    </cfRule>
  </conditionalFormatting>
  <conditionalFormatting sqref="AN64">
    <cfRule type="cellIs" priority="141" dxfId="1445" operator="lessThanOrEqual" stopIfTrue="1">
      <formula>$V64</formula>
    </cfRule>
  </conditionalFormatting>
  <conditionalFormatting sqref="AN66">
    <cfRule type="cellIs" priority="140" dxfId="1445" operator="lessThanOrEqual" stopIfTrue="1">
      <formula>$V66</formula>
    </cfRule>
  </conditionalFormatting>
  <conditionalFormatting sqref="AN68">
    <cfRule type="cellIs" priority="139" dxfId="1445" operator="lessThanOrEqual" stopIfTrue="1">
      <formula>$V68</formula>
    </cfRule>
  </conditionalFormatting>
  <conditionalFormatting sqref="AN70">
    <cfRule type="cellIs" priority="138" dxfId="1445" operator="lessThanOrEqual" stopIfTrue="1">
      <formula>$V70</formula>
    </cfRule>
  </conditionalFormatting>
  <conditionalFormatting sqref="AN74">
    <cfRule type="cellIs" priority="136" dxfId="1445" operator="lessThanOrEqual" stopIfTrue="1">
      <formula>$V74</formula>
    </cfRule>
  </conditionalFormatting>
  <conditionalFormatting sqref="AN78">
    <cfRule type="cellIs" priority="134" dxfId="1445" operator="lessThanOrEqual" stopIfTrue="1">
      <formula>$V78</formula>
    </cfRule>
  </conditionalFormatting>
  <conditionalFormatting sqref="AN42">
    <cfRule type="cellIs" priority="103" dxfId="1445" operator="lessThanOrEqual" stopIfTrue="1">
      <formula>$V42</formula>
    </cfRule>
  </conditionalFormatting>
  <conditionalFormatting sqref="AN15">
    <cfRule type="cellIs" priority="132" dxfId="1445" operator="lessThanOrEqual" stopIfTrue="1">
      <formula>$V15</formula>
    </cfRule>
  </conditionalFormatting>
  <conditionalFormatting sqref="AN23">
    <cfRule type="cellIs" priority="130" dxfId="1445" operator="lessThanOrEqual" stopIfTrue="1">
      <formula>$V23</formula>
    </cfRule>
  </conditionalFormatting>
  <conditionalFormatting sqref="AM49">
    <cfRule type="cellIs" priority="92" dxfId="1445" operator="lessThanOrEqual" stopIfTrue="1">
      <formula>$V49</formula>
    </cfRule>
  </conditionalFormatting>
  <conditionalFormatting sqref="AL53">
    <cfRule type="cellIs" priority="87" dxfId="1445" operator="lessThanOrEqual" stopIfTrue="1">
      <formula>$V53</formula>
    </cfRule>
  </conditionalFormatting>
  <conditionalFormatting sqref="AN37">
    <cfRule type="cellIs" priority="125" dxfId="1445" operator="lessThanOrEqual" stopIfTrue="1">
      <formula>$V37</formula>
    </cfRule>
  </conditionalFormatting>
  <conditionalFormatting sqref="AL17">
    <cfRule type="cellIs" priority="60" dxfId="1445" operator="lessThanOrEqual" stopIfTrue="1">
      <formula>$V17</formula>
    </cfRule>
  </conditionalFormatting>
  <conditionalFormatting sqref="AM27">
    <cfRule type="cellIs" priority="65" dxfId="1445" operator="lessThanOrEqual" stopIfTrue="1">
      <formula>$V27</formula>
    </cfRule>
  </conditionalFormatting>
  <conditionalFormatting sqref="AN33">
    <cfRule type="cellIs" priority="67" dxfId="1445" operator="lessThanOrEqual" stopIfTrue="1">
      <formula>$V33</formula>
    </cfRule>
  </conditionalFormatting>
  <conditionalFormatting sqref="AL33">
    <cfRule type="cellIs" priority="69" dxfId="1445" operator="lessThanOrEqual" stopIfTrue="1">
      <formula>$V33</formula>
    </cfRule>
  </conditionalFormatting>
  <conditionalFormatting sqref="AM35">
    <cfRule type="cellIs" priority="71" dxfId="1445" operator="lessThanOrEqual" stopIfTrue="1">
      <formula>$V35</formula>
    </cfRule>
  </conditionalFormatting>
  <conditionalFormatting sqref="AN61">
    <cfRule type="cellIs" priority="73" dxfId="1445" operator="lessThanOrEqual" stopIfTrue="1">
      <formula>$V61</formula>
    </cfRule>
  </conditionalFormatting>
  <conditionalFormatting sqref="AL51">
    <cfRule type="cellIs" priority="90" dxfId="1445" operator="lessThanOrEqual" stopIfTrue="1">
      <formula>$V51</formula>
    </cfRule>
  </conditionalFormatting>
  <conditionalFormatting sqref="AN45">
    <cfRule type="cellIs" priority="94" dxfId="1445" operator="lessThanOrEqual" stopIfTrue="1">
      <formula>$V45</formula>
    </cfRule>
  </conditionalFormatting>
  <conditionalFormatting sqref="AL45">
    <cfRule type="cellIs" priority="96" dxfId="1445" operator="lessThanOrEqual" stopIfTrue="1">
      <formula>$V45</formula>
    </cfRule>
  </conditionalFormatting>
  <conditionalFormatting sqref="AN41">
    <cfRule type="cellIs" priority="104" dxfId="1445" operator="lessThanOrEqual" stopIfTrue="1">
      <formula>$V41</formula>
    </cfRule>
  </conditionalFormatting>
  <conditionalFormatting sqref="AN31">
    <cfRule type="cellIs" priority="106" dxfId="1445" operator="lessThanOrEqual" stopIfTrue="1">
      <formula>$V31</formula>
    </cfRule>
  </conditionalFormatting>
  <conditionalFormatting sqref="AL69">
    <cfRule type="cellIs" priority="48" dxfId="1445" operator="lessThanOrEqual" stopIfTrue="1">
      <formula>$V69</formula>
    </cfRule>
  </conditionalFormatting>
  <conditionalFormatting sqref="AN19">
    <cfRule type="cellIs" priority="107" dxfId="1445" operator="lessThanOrEqual" stopIfTrue="1">
      <formula>$V19</formula>
    </cfRule>
  </conditionalFormatting>
  <conditionalFormatting sqref="AL21">
    <cfRule type="cellIs" priority="63" dxfId="1445" operator="lessThanOrEqual" stopIfTrue="1">
      <formula>$V21</formula>
    </cfRule>
  </conditionalFormatting>
  <conditionalFormatting sqref="AL79">
    <cfRule type="cellIs" priority="33" dxfId="1445" operator="lessThanOrEqual" stopIfTrue="1">
      <formula>$V79</formula>
    </cfRule>
  </conditionalFormatting>
  <conditionalFormatting sqref="AN44">
    <cfRule type="cellIs" priority="101" dxfId="1445" operator="lessThanOrEqual" stopIfTrue="1">
      <formula>$V44</formula>
    </cfRule>
  </conditionalFormatting>
  <conditionalFormatting sqref="AN77">
    <cfRule type="cellIs" priority="34" dxfId="1445" operator="lessThanOrEqual" stopIfTrue="1">
      <formula>$V77</formula>
    </cfRule>
  </conditionalFormatting>
  <conditionalFormatting sqref="AL43">
    <cfRule type="cellIs" priority="99" dxfId="1445" operator="lessThanOrEqual" stopIfTrue="1">
      <formula>$V43</formula>
    </cfRule>
  </conditionalFormatting>
  <conditionalFormatting sqref="AM45">
    <cfRule type="cellIs" priority="95" dxfId="1445" operator="lessThanOrEqual" stopIfTrue="1">
      <formula>$V45</formula>
    </cfRule>
  </conditionalFormatting>
  <conditionalFormatting sqref="AL49">
    <cfRule type="cellIs" priority="93" dxfId="1445" operator="lessThanOrEqual" stopIfTrue="1">
      <formula>$V49</formula>
    </cfRule>
  </conditionalFormatting>
  <conditionalFormatting sqref="AN49">
    <cfRule type="cellIs" priority="91" dxfId="1445" operator="lessThanOrEqual" stopIfTrue="1">
      <formula>$V49</formula>
    </cfRule>
  </conditionalFormatting>
  <conditionalFormatting sqref="AM51">
    <cfRule type="cellIs" priority="89" dxfId="1445" operator="lessThanOrEqual" stopIfTrue="1">
      <formula>$V51</formula>
    </cfRule>
  </conditionalFormatting>
  <conditionalFormatting sqref="AN51">
    <cfRule type="cellIs" priority="88" dxfId="1445" operator="lessThanOrEqual" stopIfTrue="1">
      <formula>$V51</formula>
    </cfRule>
  </conditionalFormatting>
  <conditionalFormatting sqref="AM53">
    <cfRule type="cellIs" priority="86" dxfId="1445" operator="lessThanOrEqual" stopIfTrue="1">
      <formula>$V53</formula>
    </cfRule>
  </conditionalFormatting>
  <conditionalFormatting sqref="AN53">
    <cfRule type="cellIs" priority="85" dxfId="1445" operator="lessThanOrEqual" stopIfTrue="1">
      <formula>$V53</formula>
    </cfRule>
  </conditionalFormatting>
  <conditionalFormatting sqref="AL55">
    <cfRule type="cellIs" priority="84" dxfId="1445" operator="lessThanOrEqual" stopIfTrue="1">
      <formula>$V55</formula>
    </cfRule>
  </conditionalFormatting>
  <conditionalFormatting sqref="AM55">
    <cfRule type="cellIs" priority="83" dxfId="1445" operator="lessThanOrEqual" stopIfTrue="1">
      <formula>$V55</formula>
    </cfRule>
  </conditionalFormatting>
  <conditionalFormatting sqref="AN55">
    <cfRule type="cellIs" priority="82" dxfId="1445" operator="lessThanOrEqual" stopIfTrue="1">
      <formula>$V55</formula>
    </cfRule>
  </conditionalFormatting>
  <conditionalFormatting sqref="AL57">
    <cfRule type="cellIs" priority="81" dxfId="1445" operator="lessThanOrEqual" stopIfTrue="1">
      <formula>$V57</formula>
    </cfRule>
  </conditionalFormatting>
  <conditionalFormatting sqref="AM57">
    <cfRule type="cellIs" priority="80" dxfId="1445" operator="lessThanOrEqual" stopIfTrue="1">
      <formula>$V57</formula>
    </cfRule>
  </conditionalFormatting>
  <conditionalFormatting sqref="AN57">
    <cfRule type="cellIs" priority="79" dxfId="1445" operator="lessThanOrEqual" stopIfTrue="1">
      <formula>$V57</formula>
    </cfRule>
  </conditionalFormatting>
  <conditionalFormatting sqref="AL59">
    <cfRule type="cellIs" priority="78" dxfId="1445" operator="lessThanOrEqual" stopIfTrue="1">
      <formula>$V59</formula>
    </cfRule>
  </conditionalFormatting>
  <conditionalFormatting sqref="AM59">
    <cfRule type="cellIs" priority="77" dxfId="1445" operator="lessThanOrEqual" stopIfTrue="1">
      <formula>$V59</formula>
    </cfRule>
  </conditionalFormatting>
  <conditionalFormatting sqref="AN59">
    <cfRule type="cellIs" priority="76" dxfId="1445" operator="lessThanOrEqual" stopIfTrue="1">
      <formula>$V59</formula>
    </cfRule>
  </conditionalFormatting>
  <conditionalFormatting sqref="AL61">
    <cfRule type="cellIs" priority="75" dxfId="1445" operator="lessThanOrEqual" stopIfTrue="1">
      <formula>$V61</formula>
    </cfRule>
  </conditionalFormatting>
  <conditionalFormatting sqref="AM61">
    <cfRule type="cellIs" priority="74" dxfId="1445" operator="lessThanOrEqual" stopIfTrue="1">
      <formula>$V61</formula>
    </cfRule>
  </conditionalFormatting>
  <conditionalFormatting sqref="AL35">
    <cfRule type="cellIs" priority="72" dxfId="1445" operator="lessThanOrEqual" stopIfTrue="1">
      <formula>$V35</formula>
    </cfRule>
  </conditionalFormatting>
  <conditionalFormatting sqref="AN35">
    <cfRule type="cellIs" priority="70" dxfId="1445" operator="lessThanOrEqual" stopIfTrue="1">
      <formula>$V35</formula>
    </cfRule>
  </conditionalFormatting>
  <conditionalFormatting sqref="AM33">
    <cfRule type="cellIs" priority="68" dxfId="1445" operator="lessThanOrEqual" stopIfTrue="1">
      <formula>$V33</formula>
    </cfRule>
  </conditionalFormatting>
  <conditionalFormatting sqref="AL27">
    <cfRule type="cellIs" priority="66" dxfId="1445" operator="lessThanOrEqual" stopIfTrue="1">
      <formula>$V27</formula>
    </cfRule>
  </conditionalFormatting>
  <conditionalFormatting sqref="AN27">
    <cfRule type="cellIs" priority="64" dxfId="1445" operator="lessThanOrEqual" stopIfTrue="1">
      <formula>$V27</formula>
    </cfRule>
  </conditionalFormatting>
  <conditionalFormatting sqref="AM21">
    <cfRule type="cellIs" priority="62" dxfId="1445" operator="lessThanOrEqual" stopIfTrue="1">
      <formula>$V21</formula>
    </cfRule>
  </conditionalFormatting>
  <conditionalFormatting sqref="AN21">
    <cfRule type="cellIs" priority="61" dxfId="1445" operator="lessThanOrEqual" stopIfTrue="1">
      <formula>$V21</formula>
    </cfRule>
  </conditionalFormatting>
  <conditionalFormatting sqref="AM17">
    <cfRule type="cellIs" priority="59" dxfId="1445" operator="lessThanOrEqual" stopIfTrue="1">
      <formula>$V17</formula>
    </cfRule>
  </conditionalFormatting>
  <conditionalFormatting sqref="AN17">
    <cfRule type="cellIs" priority="58" dxfId="1445" operator="lessThanOrEqual" stopIfTrue="1">
      <formula>$V17</formula>
    </cfRule>
  </conditionalFormatting>
  <conditionalFormatting sqref="AL63">
    <cfRule type="cellIs" priority="57" dxfId="1445" operator="lessThanOrEqual" stopIfTrue="1">
      <formula>$V63</formula>
    </cfRule>
  </conditionalFormatting>
  <conditionalFormatting sqref="AM63">
    <cfRule type="cellIs" priority="56" dxfId="1445" operator="lessThanOrEqual" stopIfTrue="1">
      <formula>$V63</formula>
    </cfRule>
  </conditionalFormatting>
  <conditionalFormatting sqref="AN63">
    <cfRule type="cellIs" priority="55" dxfId="1445" operator="lessThanOrEqual" stopIfTrue="1">
      <formula>$V63</formula>
    </cfRule>
  </conditionalFormatting>
  <conditionalFormatting sqref="AL65">
    <cfRule type="cellIs" priority="54" dxfId="1445" operator="lessThanOrEqual" stopIfTrue="1">
      <formula>$V65</formula>
    </cfRule>
  </conditionalFormatting>
  <conditionalFormatting sqref="AM65">
    <cfRule type="cellIs" priority="53" dxfId="1445" operator="lessThanOrEqual" stopIfTrue="1">
      <formula>$V65</formula>
    </cfRule>
  </conditionalFormatting>
  <conditionalFormatting sqref="AN65">
    <cfRule type="cellIs" priority="52" dxfId="1445" operator="lessThanOrEqual" stopIfTrue="1">
      <formula>$V65</formula>
    </cfRule>
  </conditionalFormatting>
  <conditionalFormatting sqref="AL67">
    <cfRule type="cellIs" priority="51" dxfId="1445" operator="lessThanOrEqual" stopIfTrue="1">
      <formula>$V67</formula>
    </cfRule>
  </conditionalFormatting>
  <conditionalFormatting sqref="AM67">
    <cfRule type="cellIs" priority="50" dxfId="1445" operator="lessThanOrEqual" stopIfTrue="1">
      <formula>$V67</formula>
    </cfRule>
  </conditionalFormatting>
  <conditionalFormatting sqref="AN67">
    <cfRule type="cellIs" priority="49" dxfId="1445" operator="lessThanOrEqual" stopIfTrue="1">
      <formula>$V67</formula>
    </cfRule>
  </conditionalFormatting>
  <conditionalFormatting sqref="AM69">
    <cfRule type="cellIs" priority="47" dxfId="1445" operator="lessThanOrEqual" stopIfTrue="1">
      <formula>$V69</formula>
    </cfRule>
  </conditionalFormatting>
  <conditionalFormatting sqref="AN69">
    <cfRule type="cellIs" priority="46" dxfId="1445" operator="lessThanOrEqual" stopIfTrue="1">
      <formula>$V69</formula>
    </cfRule>
  </conditionalFormatting>
  <conditionalFormatting sqref="AL71">
    <cfRule type="cellIs" priority="45" dxfId="1445" operator="lessThanOrEqual" stopIfTrue="1">
      <formula>$V71</formula>
    </cfRule>
  </conditionalFormatting>
  <conditionalFormatting sqref="AM71">
    <cfRule type="cellIs" priority="44" dxfId="1445" operator="lessThanOrEqual" stopIfTrue="1">
      <formula>$V71</formula>
    </cfRule>
  </conditionalFormatting>
  <conditionalFormatting sqref="AN71">
    <cfRule type="cellIs" priority="43" dxfId="1445" operator="lessThanOrEqual" stopIfTrue="1">
      <formula>$V71</formula>
    </cfRule>
  </conditionalFormatting>
  <conditionalFormatting sqref="AL73">
    <cfRule type="cellIs" priority="42" dxfId="1445" operator="lessThanOrEqual" stopIfTrue="1">
      <formula>$V73</formula>
    </cfRule>
  </conditionalFormatting>
  <conditionalFormatting sqref="AM73">
    <cfRule type="cellIs" priority="41" dxfId="1445" operator="lessThanOrEqual" stopIfTrue="1">
      <formula>$V73</formula>
    </cfRule>
  </conditionalFormatting>
  <conditionalFormatting sqref="AN73">
    <cfRule type="cellIs" priority="40" dxfId="1445" operator="lessThanOrEqual" stopIfTrue="1">
      <formula>$V73</formula>
    </cfRule>
  </conditionalFormatting>
  <conditionalFormatting sqref="AL75">
    <cfRule type="cellIs" priority="39" dxfId="1445" operator="lessThanOrEqual" stopIfTrue="1">
      <formula>$V75</formula>
    </cfRule>
  </conditionalFormatting>
  <conditionalFormatting sqref="AM75">
    <cfRule type="cellIs" priority="38" dxfId="1445" operator="lessThanOrEqual" stopIfTrue="1">
      <formula>$V75</formula>
    </cfRule>
  </conditionalFormatting>
  <conditionalFormatting sqref="AN75">
    <cfRule type="cellIs" priority="37" dxfId="1445" operator="lessThanOrEqual" stopIfTrue="1">
      <formula>$V75</formula>
    </cfRule>
  </conditionalFormatting>
  <conditionalFormatting sqref="AL77">
    <cfRule type="cellIs" priority="36" dxfId="1445" operator="lessThanOrEqual" stopIfTrue="1">
      <formula>$V77</formula>
    </cfRule>
  </conditionalFormatting>
  <conditionalFormatting sqref="AM77">
    <cfRule type="cellIs" priority="35" dxfId="1445" operator="lessThanOrEqual" stopIfTrue="1">
      <formula>$V77</formula>
    </cfRule>
  </conditionalFormatting>
  <conditionalFormatting sqref="AM79">
    <cfRule type="cellIs" priority="32" dxfId="1445" operator="lessThanOrEqual" stopIfTrue="1">
      <formula>$V79</formula>
    </cfRule>
  </conditionalFormatting>
  <conditionalFormatting sqref="AN79">
    <cfRule type="cellIs" priority="31" dxfId="1445" operator="lessThanOrEqual" stopIfTrue="1">
      <formula>$V79</formula>
    </cfRule>
  </conditionalFormatting>
  <conditionalFormatting sqref="S12">
    <cfRule type="cellIs" priority="29" dxfId="1445" operator="greaterThan" stopIfTrue="1">
      <formula>0</formula>
    </cfRule>
    <cfRule type="cellIs" priority="30" dxfId="1446" operator="lessThan" stopIfTrue="1">
      <formula>0</formula>
    </cfRule>
  </conditionalFormatting>
  <conditionalFormatting sqref="V46:V47">
    <cfRule type="cellIs" priority="25" dxfId="1446" operator="greaterThan" stopIfTrue="1">
      <formula>180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87">
      <selection activeCell="H104" sqref="H104"/>
    </sheetView>
  </sheetViews>
  <sheetFormatPr defaultColWidth="9.140625" defaultRowHeight="15"/>
  <cols>
    <col min="1" max="1" width="5.00390625" style="92" customWidth="1"/>
    <col min="2" max="3" width="5.00390625" style="92" bestFit="1" customWidth="1"/>
    <col min="4" max="4" width="3.421875" style="81" bestFit="1" customWidth="1"/>
    <col min="5" max="5" width="5.28125" style="81" bestFit="1" customWidth="1"/>
    <col min="6" max="6" width="5.00390625" style="76" customWidth="1"/>
    <col min="7" max="8" width="10.00390625" style="76" customWidth="1"/>
    <col min="9" max="9" width="3.28125" style="76" customWidth="1"/>
    <col min="10" max="10" width="5.28125" style="76" bestFit="1" customWidth="1"/>
    <col min="11" max="11" width="5.00390625" style="76" customWidth="1"/>
    <col min="12" max="13" width="10.00390625" style="76" customWidth="1"/>
    <col min="14" max="14" width="9.00390625" style="76" customWidth="1"/>
    <col min="15" max="17" width="5.00390625" style="76" customWidth="1"/>
    <col min="18" max="16384" width="9.00390625" style="76" customWidth="1"/>
  </cols>
  <sheetData>
    <row r="1" spans="1:15" ht="14.25" customHeight="1">
      <c r="A1" s="71" t="s">
        <v>548</v>
      </c>
      <c r="B1" s="72"/>
      <c r="C1" s="72"/>
      <c r="D1" s="73"/>
      <c r="E1" s="73"/>
      <c r="F1" s="74" t="s">
        <v>549</v>
      </c>
      <c r="G1" s="75"/>
      <c r="H1" s="75"/>
      <c r="I1" s="75"/>
      <c r="J1" s="75"/>
      <c r="K1" s="75"/>
      <c r="L1" s="75"/>
      <c r="M1" s="75"/>
      <c r="O1" s="76" t="s">
        <v>550</v>
      </c>
    </row>
    <row r="2" spans="1:17" ht="14.25" customHeight="1">
      <c r="A2" s="77" t="s">
        <v>551</v>
      </c>
      <c r="B2" s="77" t="s">
        <v>552</v>
      </c>
      <c r="C2" s="77" t="s">
        <v>553</v>
      </c>
      <c r="D2" s="73"/>
      <c r="E2" s="76" t="s">
        <v>554</v>
      </c>
      <c r="F2" s="78" t="s">
        <v>551</v>
      </c>
      <c r="G2" s="78" t="s">
        <v>555</v>
      </c>
      <c r="H2" s="78" t="s">
        <v>556</v>
      </c>
      <c r="I2" s="75"/>
      <c r="J2" s="76" t="s">
        <v>557</v>
      </c>
      <c r="K2" s="78" t="s">
        <v>551</v>
      </c>
      <c r="L2" s="78" t="s">
        <v>555</v>
      </c>
      <c r="M2" s="78" t="s">
        <v>556</v>
      </c>
      <c r="O2" s="77" t="s">
        <v>558</v>
      </c>
      <c r="P2" s="77" t="s">
        <v>559</v>
      </c>
      <c r="Q2" s="77" t="s">
        <v>553</v>
      </c>
    </row>
    <row r="3" spans="1:17" ht="14.25" customHeight="1">
      <c r="A3" s="79">
        <v>1</v>
      </c>
      <c r="B3" s="80" t="s">
        <v>560</v>
      </c>
      <c r="C3" s="80">
        <v>0</v>
      </c>
      <c r="D3" s="73"/>
      <c r="F3" s="82">
        <v>1</v>
      </c>
      <c r="G3" s="83">
        <v>0</v>
      </c>
      <c r="H3" s="83">
        <v>0</v>
      </c>
      <c r="I3" s="75"/>
      <c r="J3" s="75"/>
      <c r="K3" s="82">
        <v>1</v>
      </c>
      <c r="L3" s="83">
        <v>0</v>
      </c>
      <c r="M3" s="83">
        <v>0</v>
      </c>
      <c r="O3" s="79">
        <v>100</v>
      </c>
      <c r="P3" s="80">
        <v>100</v>
      </c>
      <c r="Q3" s="80">
        <v>1</v>
      </c>
    </row>
    <row r="4" spans="1:17" ht="14.25" customHeight="1">
      <c r="A4" s="79">
        <v>2</v>
      </c>
      <c r="B4" s="80" t="s">
        <v>560</v>
      </c>
      <c r="C4" s="80">
        <v>0</v>
      </c>
      <c r="D4" s="73"/>
      <c r="F4" s="82">
        <v>2</v>
      </c>
      <c r="G4" s="83">
        <v>7</v>
      </c>
      <c r="H4" s="83">
        <v>7</v>
      </c>
      <c r="I4" s="75"/>
      <c r="J4" s="75"/>
      <c r="K4" s="82">
        <v>2</v>
      </c>
      <c r="L4" s="83">
        <v>9</v>
      </c>
      <c r="M4" s="83">
        <v>9</v>
      </c>
      <c r="O4" s="79">
        <v>200</v>
      </c>
      <c r="P4" s="80">
        <v>300</v>
      </c>
      <c r="Q4" s="80">
        <v>2</v>
      </c>
    </row>
    <row r="5" spans="1:17" ht="14.25" customHeight="1">
      <c r="A5" s="79">
        <v>3</v>
      </c>
      <c r="B5" s="80" t="s">
        <v>560</v>
      </c>
      <c r="C5" s="80">
        <v>0</v>
      </c>
      <c r="D5" s="73"/>
      <c r="F5" s="82">
        <v>3</v>
      </c>
      <c r="G5" s="83">
        <v>15</v>
      </c>
      <c r="H5" s="83">
        <v>22</v>
      </c>
      <c r="I5" s="75"/>
      <c r="J5" s="75"/>
      <c r="K5" s="82">
        <v>3</v>
      </c>
      <c r="L5" s="83">
        <v>20</v>
      </c>
      <c r="M5" s="83">
        <v>29</v>
      </c>
      <c r="O5" s="79">
        <v>300</v>
      </c>
      <c r="P5" s="80">
        <v>600</v>
      </c>
      <c r="Q5" s="80">
        <v>3</v>
      </c>
    </row>
    <row r="6" spans="1:17" ht="14.25" customHeight="1">
      <c r="A6" s="79">
        <v>4</v>
      </c>
      <c r="B6" s="80" t="s">
        <v>560</v>
      </c>
      <c r="C6" s="80">
        <v>0</v>
      </c>
      <c r="D6" s="73"/>
      <c r="F6" s="82">
        <v>4</v>
      </c>
      <c r="G6" s="83">
        <v>26</v>
      </c>
      <c r="H6" s="83">
        <v>48</v>
      </c>
      <c r="I6" s="75"/>
      <c r="J6" s="75"/>
      <c r="K6" s="82">
        <v>4</v>
      </c>
      <c r="L6" s="83">
        <v>35</v>
      </c>
      <c r="M6" s="83">
        <v>64</v>
      </c>
      <c r="O6" s="79">
        <v>400</v>
      </c>
      <c r="P6" s="80">
        <v>1000</v>
      </c>
      <c r="Q6" s="80">
        <v>4</v>
      </c>
    </row>
    <row r="7" spans="1:17" ht="14.25" customHeight="1">
      <c r="A7" s="79">
        <v>5</v>
      </c>
      <c r="B7" s="80" t="s">
        <v>560</v>
      </c>
      <c r="C7" s="80">
        <v>0</v>
      </c>
      <c r="D7" s="73"/>
      <c r="F7" s="82">
        <v>5</v>
      </c>
      <c r="G7" s="83">
        <v>40</v>
      </c>
      <c r="H7" s="83">
        <v>88</v>
      </c>
      <c r="I7" s="75"/>
      <c r="J7" s="75"/>
      <c r="K7" s="82">
        <v>5</v>
      </c>
      <c r="L7" s="83">
        <v>53</v>
      </c>
      <c r="M7" s="83">
        <v>117</v>
      </c>
      <c r="O7" s="79">
        <v>500</v>
      </c>
      <c r="P7" s="80">
        <v>1500</v>
      </c>
      <c r="Q7" s="80">
        <v>5</v>
      </c>
    </row>
    <row r="8" spans="1:17" ht="14.25" customHeight="1">
      <c r="A8" s="79">
        <v>6</v>
      </c>
      <c r="B8" s="80" t="s">
        <v>560</v>
      </c>
      <c r="C8" s="80">
        <v>0</v>
      </c>
      <c r="D8" s="73"/>
      <c r="F8" s="82">
        <v>6</v>
      </c>
      <c r="G8" s="83">
        <v>59</v>
      </c>
      <c r="H8" s="83">
        <v>147</v>
      </c>
      <c r="I8" s="75"/>
      <c r="J8" s="75"/>
      <c r="K8" s="82">
        <v>6</v>
      </c>
      <c r="L8" s="83">
        <v>79</v>
      </c>
      <c r="M8" s="83">
        <v>196</v>
      </c>
      <c r="O8" s="79">
        <v>500</v>
      </c>
      <c r="P8" s="80">
        <v>2000</v>
      </c>
      <c r="Q8" s="80">
        <v>6</v>
      </c>
    </row>
    <row r="9" spans="1:17" ht="14.25" customHeight="1">
      <c r="A9" s="79">
        <v>7</v>
      </c>
      <c r="B9" s="80" t="s">
        <v>560</v>
      </c>
      <c r="C9" s="80">
        <v>0</v>
      </c>
      <c r="D9" s="73"/>
      <c r="F9" s="82">
        <v>7</v>
      </c>
      <c r="G9" s="83">
        <v>87</v>
      </c>
      <c r="H9" s="83">
        <v>234</v>
      </c>
      <c r="I9" s="75"/>
      <c r="J9" s="75"/>
      <c r="K9" s="82">
        <v>7</v>
      </c>
      <c r="L9" s="83">
        <v>116</v>
      </c>
      <c r="M9" s="83">
        <v>312</v>
      </c>
      <c r="O9" s="79">
        <v>500</v>
      </c>
      <c r="P9" s="80">
        <v>2500</v>
      </c>
      <c r="Q9" s="80">
        <v>7</v>
      </c>
    </row>
    <row r="10" spans="1:17" ht="14.25" customHeight="1">
      <c r="A10" s="79">
        <v>8</v>
      </c>
      <c r="B10" s="80" t="s">
        <v>560</v>
      </c>
      <c r="C10" s="80">
        <v>0</v>
      </c>
      <c r="D10" s="73"/>
      <c r="F10" s="82">
        <v>8</v>
      </c>
      <c r="G10" s="83">
        <v>128</v>
      </c>
      <c r="H10" s="83">
        <v>362</v>
      </c>
      <c r="I10" s="75"/>
      <c r="J10" s="75"/>
      <c r="K10" s="82">
        <v>8</v>
      </c>
      <c r="L10" s="83">
        <v>171</v>
      </c>
      <c r="M10" s="83">
        <v>483</v>
      </c>
      <c r="O10" s="79">
        <v>500</v>
      </c>
      <c r="P10" s="80">
        <v>3000</v>
      </c>
      <c r="Q10" s="80">
        <v>8</v>
      </c>
    </row>
    <row r="11" spans="1:17" ht="12">
      <c r="A11" s="79">
        <v>9</v>
      </c>
      <c r="B11" s="80" t="s">
        <v>560</v>
      </c>
      <c r="C11" s="80">
        <v>0</v>
      </c>
      <c r="F11" s="82">
        <v>9</v>
      </c>
      <c r="G11" s="83">
        <v>184</v>
      </c>
      <c r="H11" s="83">
        <v>546</v>
      </c>
      <c r="K11" s="82">
        <v>9</v>
      </c>
      <c r="L11" s="83">
        <v>245</v>
      </c>
      <c r="M11" s="83">
        <v>728</v>
      </c>
      <c r="O11" s="79">
        <v>500</v>
      </c>
      <c r="P11" s="80">
        <v>3500</v>
      </c>
      <c r="Q11" s="80">
        <v>9</v>
      </c>
    </row>
    <row r="12" spans="1:17" ht="12">
      <c r="A12" s="79">
        <v>10</v>
      </c>
      <c r="B12" s="80">
        <v>3</v>
      </c>
      <c r="C12" s="80">
        <v>3</v>
      </c>
      <c r="F12" s="82">
        <v>10</v>
      </c>
      <c r="G12" s="83">
        <v>264</v>
      </c>
      <c r="H12" s="83">
        <v>810</v>
      </c>
      <c r="K12" s="82">
        <v>10</v>
      </c>
      <c r="L12" s="83">
        <v>352</v>
      </c>
      <c r="M12" s="83">
        <v>1080</v>
      </c>
      <c r="O12" s="79">
        <v>500</v>
      </c>
      <c r="P12" s="80">
        <v>4000</v>
      </c>
      <c r="Q12" s="80">
        <v>10</v>
      </c>
    </row>
    <row r="13" spans="1:17" ht="12">
      <c r="A13" s="79">
        <v>11</v>
      </c>
      <c r="B13" s="80">
        <v>3</v>
      </c>
      <c r="C13" s="80">
        <v>6</v>
      </c>
      <c r="F13" s="82">
        <v>11</v>
      </c>
      <c r="G13" s="83">
        <v>370</v>
      </c>
      <c r="H13" s="83">
        <v>1180</v>
      </c>
      <c r="K13" s="82">
        <v>11</v>
      </c>
      <c r="L13" s="83">
        <v>493</v>
      </c>
      <c r="M13" s="83">
        <v>1573</v>
      </c>
      <c r="O13" s="79">
        <v>500</v>
      </c>
      <c r="P13" s="80">
        <v>4500</v>
      </c>
      <c r="Q13" s="80">
        <v>11</v>
      </c>
    </row>
    <row r="14" spans="1:17" ht="12">
      <c r="A14" s="79">
        <v>12</v>
      </c>
      <c r="B14" s="80" t="s">
        <v>560</v>
      </c>
      <c r="C14" s="80">
        <v>6</v>
      </c>
      <c r="F14" s="82">
        <v>12</v>
      </c>
      <c r="G14" s="83">
        <v>512</v>
      </c>
      <c r="H14" s="83">
        <v>1692</v>
      </c>
      <c r="K14" s="82">
        <v>12</v>
      </c>
      <c r="L14" s="83">
        <v>682</v>
      </c>
      <c r="M14" s="83">
        <v>2255</v>
      </c>
      <c r="O14" s="79">
        <v>500</v>
      </c>
      <c r="P14" s="80">
        <v>5000</v>
      </c>
      <c r="Q14" s="80">
        <v>12</v>
      </c>
    </row>
    <row r="15" spans="1:17" ht="12">
      <c r="A15" s="79">
        <v>13</v>
      </c>
      <c r="B15" s="80">
        <v>3</v>
      </c>
      <c r="C15" s="80">
        <v>9</v>
      </c>
      <c r="F15" s="82">
        <v>13</v>
      </c>
      <c r="G15" s="83">
        <v>691</v>
      </c>
      <c r="H15" s="83">
        <v>2383</v>
      </c>
      <c r="K15" s="82">
        <v>13</v>
      </c>
      <c r="L15" s="83">
        <v>921</v>
      </c>
      <c r="M15" s="83">
        <v>3176</v>
      </c>
      <c r="O15" s="79">
        <v>500</v>
      </c>
      <c r="P15" s="80">
        <v>5500</v>
      </c>
      <c r="Q15" s="80">
        <v>13</v>
      </c>
    </row>
    <row r="16" spans="1:17" ht="12">
      <c r="A16" s="79">
        <v>14</v>
      </c>
      <c r="B16" s="80">
        <v>4</v>
      </c>
      <c r="C16" s="80">
        <v>13</v>
      </c>
      <c r="F16" s="82">
        <v>14</v>
      </c>
      <c r="G16" s="83">
        <v>920</v>
      </c>
      <c r="H16" s="83">
        <v>3303</v>
      </c>
      <c r="K16" s="82">
        <v>14</v>
      </c>
      <c r="L16" s="83">
        <v>1226</v>
      </c>
      <c r="M16" s="83">
        <v>4402</v>
      </c>
      <c r="O16" s="79">
        <v>500</v>
      </c>
      <c r="P16" s="80">
        <v>6000</v>
      </c>
      <c r="Q16" s="80">
        <v>14</v>
      </c>
    </row>
    <row r="17" spans="1:17" ht="12">
      <c r="A17" s="79">
        <v>15</v>
      </c>
      <c r="B17" s="80" t="s">
        <v>560</v>
      </c>
      <c r="C17" s="80">
        <v>13</v>
      </c>
      <c r="F17" s="82">
        <v>15</v>
      </c>
      <c r="G17" s="83">
        <v>1200</v>
      </c>
      <c r="H17" s="83">
        <v>4503</v>
      </c>
      <c r="K17" s="82">
        <v>15</v>
      </c>
      <c r="L17" s="83">
        <v>1600</v>
      </c>
      <c r="M17" s="83">
        <v>6002</v>
      </c>
      <c r="O17" s="79">
        <v>500</v>
      </c>
      <c r="P17" s="80">
        <v>6500</v>
      </c>
      <c r="Q17" s="80">
        <v>15</v>
      </c>
    </row>
    <row r="18" spans="1:17" ht="12">
      <c r="A18" s="79">
        <v>16</v>
      </c>
      <c r="B18" s="80">
        <v>4</v>
      </c>
      <c r="C18" s="80">
        <v>17</v>
      </c>
      <c r="F18" s="82">
        <v>16</v>
      </c>
      <c r="G18" s="83">
        <v>1540</v>
      </c>
      <c r="H18" s="83">
        <v>6043</v>
      </c>
      <c r="K18" s="82">
        <v>16</v>
      </c>
      <c r="L18" s="83">
        <v>2053</v>
      </c>
      <c r="M18" s="83">
        <v>8055</v>
      </c>
      <c r="O18" s="79">
        <v>500</v>
      </c>
      <c r="P18" s="80">
        <v>7000</v>
      </c>
      <c r="Q18" s="80">
        <v>16</v>
      </c>
    </row>
    <row r="19" spans="1:17" ht="12">
      <c r="A19" s="79">
        <v>17</v>
      </c>
      <c r="B19" s="80">
        <v>4</v>
      </c>
      <c r="C19" s="80">
        <v>21</v>
      </c>
      <c r="F19" s="82">
        <v>17</v>
      </c>
      <c r="G19" s="83">
        <v>1946</v>
      </c>
      <c r="H19" s="83">
        <v>7989</v>
      </c>
      <c r="K19" s="82">
        <v>17</v>
      </c>
      <c r="L19" s="83">
        <v>2594</v>
      </c>
      <c r="M19" s="83">
        <v>10649</v>
      </c>
      <c r="O19" s="79">
        <v>1000</v>
      </c>
      <c r="P19" s="80">
        <v>8000</v>
      </c>
      <c r="Q19" s="80">
        <v>17</v>
      </c>
    </row>
    <row r="20" spans="1:17" ht="12">
      <c r="A20" s="79">
        <v>18</v>
      </c>
      <c r="B20" s="80" t="s">
        <v>560</v>
      </c>
      <c r="C20" s="80">
        <v>21</v>
      </c>
      <c r="F20" s="82">
        <v>18</v>
      </c>
      <c r="G20" s="83">
        <v>2423</v>
      </c>
      <c r="H20" s="83">
        <v>10412</v>
      </c>
      <c r="K20" s="82">
        <v>18</v>
      </c>
      <c r="L20" s="83">
        <v>3230</v>
      </c>
      <c r="M20" s="83">
        <v>13879</v>
      </c>
      <c r="O20" s="79">
        <v>1000</v>
      </c>
      <c r="P20" s="80">
        <v>9000</v>
      </c>
      <c r="Q20" s="80">
        <v>18</v>
      </c>
    </row>
    <row r="21" spans="1:13" ht="12">
      <c r="A21" s="79">
        <v>19</v>
      </c>
      <c r="B21" s="80">
        <v>4</v>
      </c>
      <c r="C21" s="80">
        <v>25</v>
      </c>
      <c r="F21" s="82">
        <v>19</v>
      </c>
      <c r="G21" s="83">
        <v>2975</v>
      </c>
      <c r="H21" s="83">
        <v>13387</v>
      </c>
      <c r="K21" s="82">
        <v>19</v>
      </c>
      <c r="L21" s="83">
        <v>3966</v>
      </c>
      <c r="M21" s="83">
        <v>17845</v>
      </c>
    </row>
    <row r="22" spans="1:13" ht="12">
      <c r="A22" s="79">
        <v>20</v>
      </c>
      <c r="B22" s="80">
        <v>4</v>
      </c>
      <c r="C22" s="80">
        <v>29</v>
      </c>
      <c r="F22" s="82">
        <v>20</v>
      </c>
      <c r="G22" s="83">
        <v>3609</v>
      </c>
      <c r="H22" s="83">
        <v>16996</v>
      </c>
      <c r="K22" s="82">
        <v>20</v>
      </c>
      <c r="L22" s="83">
        <v>4811</v>
      </c>
      <c r="M22" s="83">
        <v>22656</v>
      </c>
    </row>
    <row r="23" spans="1:13" ht="12">
      <c r="A23" s="79">
        <v>21</v>
      </c>
      <c r="B23" s="80" t="s">
        <v>560</v>
      </c>
      <c r="C23" s="80">
        <v>29</v>
      </c>
      <c r="F23" s="82">
        <v>21</v>
      </c>
      <c r="G23" s="83">
        <v>4324</v>
      </c>
      <c r="H23" s="83">
        <v>21320</v>
      </c>
      <c r="K23" s="82">
        <v>21</v>
      </c>
      <c r="L23" s="83">
        <v>5764</v>
      </c>
      <c r="M23" s="83">
        <v>28420</v>
      </c>
    </row>
    <row r="24" spans="1:13" ht="12">
      <c r="A24" s="79">
        <v>22</v>
      </c>
      <c r="B24" s="80">
        <v>3</v>
      </c>
      <c r="C24" s="80">
        <v>32</v>
      </c>
      <c r="F24" s="82">
        <v>22</v>
      </c>
      <c r="G24" s="83">
        <v>5127</v>
      </c>
      <c r="H24" s="83">
        <v>26447</v>
      </c>
      <c r="K24" s="82">
        <v>22</v>
      </c>
      <c r="L24" s="83">
        <v>6834</v>
      </c>
      <c r="M24" s="83">
        <v>35254</v>
      </c>
    </row>
    <row r="25" spans="1:13" ht="12">
      <c r="A25" s="79">
        <v>23</v>
      </c>
      <c r="B25" s="80">
        <v>4</v>
      </c>
      <c r="C25" s="80">
        <v>36</v>
      </c>
      <c r="F25" s="82">
        <v>23</v>
      </c>
      <c r="G25" s="83">
        <v>6012</v>
      </c>
      <c r="H25" s="83">
        <v>32459</v>
      </c>
      <c r="K25" s="82">
        <v>23</v>
      </c>
      <c r="L25" s="83">
        <v>8014</v>
      </c>
      <c r="M25" s="83">
        <v>43268</v>
      </c>
    </row>
    <row r="26" spans="1:13" ht="12">
      <c r="A26" s="79">
        <v>24</v>
      </c>
      <c r="B26" s="80" t="s">
        <v>560</v>
      </c>
      <c r="C26" s="80">
        <v>36</v>
      </c>
      <c r="F26" s="82">
        <v>24</v>
      </c>
      <c r="G26" s="83">
        <v>6985</v>
      </c>
      <c r="H26" s="83">
        <v>39444</v>
      </c>
      <c r="K26" s="82">
        <v>24</v>
      </c>
      <c r="L26" s="83">
        <v>9311</v>
      </c>
      <c r="M26" s="83">
        <v>52579</v>
      </c>
    </row>
    <row r="27" spans="1:13" ht="12">
      <c r="A27" s="79">
        <v>25</v>
      </c>
      <c r="B27" s="80">
        <v>4</v>
      </c>
      <c r="C27" s="80">
        <v>40</v>
      </c>
      <c r="F27" s="82">
        <v>25</v>
      </c>
      <c r="G27" s="83">
        <v>8036</v>
      </c>
      <c r="H27" s="83">
        <v>47480</v>
      </c>
      <c r="K27" s="82">
        <v>25</v>
      </c>
      <c r="L27" s="83">
        <v>10712</v>
      </c>
      <c r="M27" s="83">
        <v>63291</v>
      </c>
    </row>
    <row r="28" spans="1:13" ht="12">
      <c r="A28" s="79">
        <v>26</v>
      </c>
      <c r="B28" s="80">
        <v>4</v>
      </c>
      <c r="C28" s="80">
        <v>44</v>
      </c>
      <c r="F28" s="82">
        <v>26</v>
      </c>
      <c r="G28" s="83">
        <v>9165</v>
      </c>
      <c r="H28" s="83">
        <v>56645</v>
      </c>
      <c r="K28" s="82">
        <v>26</v>
      </c>
      <c r="L28" s="83">
        <v>12217</v>
      </c>
      <c r="M28" s="83">
        <v>75508</v>
      </c>
    </row>
    <row r="29" spans="1:13" ht="12">
      <c r="A29" s="79">
        <v>27</v>
      </c>
      <c r="B29" s="80" t="s">
        <v>560</v>
      </c>
      <c r="C29" s="80">
        <v>44</v>
      </c>
      <c r="F29" s="82">
        <v>27</v>
      </c>
      <c r="G29" s="83">
        <v>10364</v>
      </c>
      <c r="H29" s="83">
        <v>67009</v>
      </c>
      <c r="K29" s="82">
        <v>27</v>
      </c>
      <c r="L29" s="83">
        <v>13815</v>
      </c>
      <c r="M29" s="83">
        <v>89323</v>
      </c>
    </row>
    <row r="30" spans="1:13" ht="12">
      <c r="A30" s="79">
        <v>28</v>
      </c>
      <c r="B30" s="80">
        <v>5</v>
      </c>
      <c r="C30" s="80">
        <v>49</v>
      </c>
      <c r="F30" s="82">
        <v>28</v>
      </c>
      <c r="G30" s="83">
        <v>11629</v>
      </c>
      <c r="H30" s="83">
        <v>78638</v>
      </c>
      <c r="K30" s="82">
        <v>28</v>
      </c>
      <c r="L30" s="83">
        <v>15501</v>
      </c>
      <c r="M30" s="83">
        <v>104824</v>
      </c>
    </row>
    <row r="31" spans="1:13" ht="12">
      <c r="A31" s="79">
        <v>29</v>
      </c>
      <c r="B31" s="80">
        <v>5</v>
      </c>
      <c r="C31" s="80">
        <v>54</v>
      </c>
      <c r="F31" s="82">
        <v>29</v>
      </c>
      <c r="G31" s="83">
        <v>12961</v>
      </c>
      <c r="H31" s="83">
        <v>91599</v>
      </c>
      <c r="K31" s="82">
        <v>29</v>
      </c>
      <c r="L31" s="83">
        <v>17277</v>
      </c>
      <c r="M31" s="83">
        <v>122101</v>
      </c>
    </row>
    <row r="32" spans="1:13" ht="12">
      <c r="A32" s="79">
        <v>30</v>
      </c>
      <c r="B32" s="80" t="s">
        <v>560</v>
      </c>
      <c r="C32" s="80">
        <v>54</v>
      </c>
      <c r="F32" s="82">
        <v>30</v>
      </c>
      <c r="G32" s="83">
        <v>14359</v>
      </c>
      <c r="H32" s="83">
        <v>105958</v>
      </c>
      <c r="K32" s="82">
        <v>30</v>
      </c>
      <c r="L32" s="83">
        <v>19141</v>
      </c>
      <c r="M32" s="83">
        <v>141242</v>
      </c>
    </row>
    <row r="33" spans="1:13" ht="12">
      <c r="A33" s="79">
        <v>31</v>
      </c>
      <c r="B33" s="80">
        <v>4</v>
      </c>
      <c r="C33" s="80">
        <v>58</v>
      </c>
      <c r="F33" s="82">
        <v>31</v>
      </c>
      <c r="G33" s="83">
        <v>15826</v>
      </c>
      <c r="H33" s="83">
        <v>121784</v>
      </c>
      <c r="K33" s="82">
        <v>31</v>
      </c>
      <c r="L33" s="83">
        <v>21096</v>
      </c>
      <c r="M33" s="83">
        <v>162338</v>
      </c>
    </row>
    <row r="34" spans="1:13" ht="12">
      <c r="A34" s="79">
        <v>32</v>
      </c>
      <c r="B34" s="80">
        <v>5</v>
      </c>
      <c r="C34" s="80">
        <v>63</v>
      </c>
      <c r="F34" s="82">
        <v>32</v>
      </c>
      <c r="G34" s="83">
        <v>17362</v>
      </c>
      <c r="H34" s="83">
        <v>139146</v>
      </c>
      <c r="K34" s="82">
        <v>32</v>
      </c>
      <c r="L34" s="83">
        <v>23144</v>
      </c>
      <c r="M34" s="83">
        <v>185482</v>
      </c>
    </row>
    <row r="35" spans="1:13" ht="12">
      <c r="A35" s="79">
        <v>33</v>
      </c>
      <c r="B35" s="80" t="s">
        <v>560</v>
      </c>
      <c r="C35" s="80">
        <v>63</v>
      </c>
      <c r="F35" s="82">
        <v>33</v>
      </c>
      <c r="G35" s="83">
        <v>18969</v>
      </c>
      <c r="H35" s="83">
        <v>158115</v>
      </c>
      <c r="K35" s="82">
        <v>33</v>
      </c>
      <c r="L35" s="83">
        <v>25286</v>
      </c>
      <c r="M35" s="83">
        <v>210768</v>
      </c>
    </row>
    <row r="36" spans="1:13" ht="12">
      <c r="A36" s="79">
        <v>34</v>
      </c>
      <c r="B36" s="80">
        <v>5</v>
      </c>
      <c r="C36" s="80">
        <v>68</v>
      </c>
      <c r="F36" s="82">
        <v>34</v>
      </c>
      <c r="G36" s="83">
        <v>20650</v>
      </c>
      <c r="H36" s="83">
        <v>178765</v>
      </c>
      <c r="K36" s="82">
        <v>34</v>
      </c>
      <c r="L36" s="83">
        <v>27526</v>
      </c>
      <c r="M36" s="83">
        <v>238294</v>
      </c>
    </row>
    <row r="37" spans="1:13" ht="12">
      <c r="A37" s="79">
        <v>35</v>
      </c>
      <c r="B37" s="80">
        <v>4</v>
      </c>
      <c r="C37" s="80">
        <v>72</v>
      </c>
      <c r="F37" s="82">
        <v>35</v>
      </c>
      <c r="G37" s="83">
        <v>22404</v>
      </c>
      <c r="H37" s="83">
        <v>201169</v>
      </c>
      <c r="K37" s="82">
        <v>35</v>
      </c>
      <c r="L37" s="83">
        <v>29865</v>
      </c>
      <c r="M37" s="83">
        <v>268159</v>
      </c>
    </row>
    <row r="38" spans="1:13" ht="12">
      <c r="A38" s="79">
        <v>36</v>
      </c>
      <c r="B38" s="80" t="s">
        <v>560</v>
      </c>
      <c r="C38" s="80">
        <v>72</v>
      </c>
      <c r="F38" s="82">
        <v>36</v>
      </c>
      <c r="G38" s="83">
        <v>24232</v>
      </c>
      <c r="H38" s="83">
        <v>225401</v>
      </c>
      <c r="K38" s="82">
        <v>36</v>
      </c>
      <c r="L38" s="83">
        <v>32301</v>
      </c>
      <c r="M38" s="83">
        <v>300460</v>
      </c>
    </row>
    <row r="39" spans="1:13" ht="12">
      <c r="A39" s="79">
        <v>37</v>
      </c>
      <c r="B39" s="80">
        <v>4</v>
      </c>
      <c r="C39" s="80">
        <v>76</v>
      </c>
      <c r="F39" s="82">
        <v>37</v>
      </c>
      <c r="G39" s="83">
        <v>26136</v>
      </c>
      <c r="H39" s="83">
        <v>251537</v>
      </c>
      <c r="K39" s="82">
        <v>37</v>
      </c>
      <c r="L39" s="83">
        <v>34839</v>
      </c>
      <c r="M39" s="83">
        <v>335299</v>
      </c>
    </row>
    <row r="40" spans="1:13" ht="12">
      <c r="A40" s="79">
        <v>38</v>
      </c>
      <c r="B40" s="80">
        <v>3</v>
      </c>
      <c r="C40" s="80">
        <v>79</v>
      </c>
      <c r="F40" s="82">
        <v>38</v>
      </c>
      <c r="G40" s="83">
        <v>28118</v>
      </c>
      <c r="H40" s="83">
        <v>279655</v>
      </c>
      <c r="K40" s="82">
        <v>38</v>
      </c>
      <c r="L40" s="83">
        <v>37481</v>
      </c>
      <c r="M40" s="83">
        <v>372780</v>
      </c>
    </row>
    <row r="41" spans="1:13" ht="12">
      <c r="A41" s="79">
        <v>39</v>
      </c>
      <c r="B41" s="80" t="s">
        <v>560</v>
      </c>
      <c r="C41" s="80">
        <v>79</v>
      </c>
      <c r="F41" s="82">
        <v>39</v>
      </c>
      <c r="G41" s="83">
        <v>30180</v>
      </c>
      <c r="H41" s="83">
        <v>309835</v>
      </c>
      <c r="K41" s="82">
        <v>39</v>
      </c>
      <c r="L41" s="83">
        <v>40230</v>
      </c>
      <c r="M41" s="83">
        <v>413010</v>
      </c>
    </row>
    <row r="42" spans="1:13" ht="12">
      <c r="A42" s="79">
        <v>40</v>
      </c>
      <c r="B42" s="80">
        <v>4</v>
      </c>
      <c r="C42" s="80">
        <v>83</v>
      </c>
      <c r="F42" s="82">
        <v>40</v>
      </c>
      <c r="G42" s="83">
        <v>32319</v>
      </c>
      <c r="H42" s="83">
        <v>342154</v>
      </c>
      <c r="K42" s="82">
        <v>40</v>
      </c>
      <c r="L42" s="83">
        <v>43081</v>
      </c>
      <c r="M42" s="83">
        <v>456091</v>
      </c>
    </row>
    <row r="43" spans="1:13" ht="12">
      <c r="A43" s="79">
        <v>41</v>
      </c>
      <c r="B43" s="80">
        <v>4</v>
      </c>
      <c r="C43" s="80">
        <v>87</v>
      </c>
      <c r="F43" s="82">
        <v>41</v>
      </c>
      <c r="G43" s="83">
        <v>34541</v>
      </c>
      <c r="H43" s="83">
        <v>376695</v>
      </c>
      <c r="K43" s="82">
        <v>41</v>
      </c>
      <c r="L43" s="83">
        <v>46043</v>
      </c>
      <c r="M43" s="83">
        <v>502134</v>
      </c>
    </row>
    <row r="44" spans="1:13" ht="12">
      <c r="A44" s="79">
        <v>42</v>
      </c>
      <c r="B44" s="80" t="s">
        <v>560</v>
      </c>
      <c r="C44" s="80">
        <v>87</v>
      </c>
      <c r="F44" s="82">
        <v>42</v>
      </c>
      <c r="G44" s="83">
        <v>36844</v>
      </c>
      <c r="H44" s="83">
        <v>413539</v>
      </c>
      <c r="K44" s="82">
        <v>42</v>
      </c>
      <c r="L44" s="83">
        <v>49113</v>
      </c>
      <c r="M44" s="83">
        <v>551247</v>
      </c>
    </row>
    <row r="45" spans="1:13" ht="12">
      <c r="A45" s="79">
        <v>43</v>
      </c>
      <c r="B45" s="80">
        <v>3</v>
      </c>
      <c r="C45" s="80">
        <v>90</v>
      </c>
      <c r="F45" s="82">
        <v>43</v>
      </c>
      <c r="G45" s="83">
        <v>39231</v>
      </c>
      <c r="H45" s="83">
        <v>452770</v>
      </c>
      <c r="K45" s="82">
        <v>43</v>
      </c>
      <c r="L45" s="83">
        <v>52295</v>
      </c>
      <c r="M45" s="83">
        <v>603542</v>
      </c>
    </row>
    <row r="46" spans="1:13" ht="12">
      <c r="A46" s="79">
        <v>44</v>
      </c>
      <c r="B46" s="80">
        <v>3</v>
      </c>
      <c r="C46" s="80">
        <v>93</v>
      </c>
      <c r="F46" s="82">
        <v>44</v>
      </c>
      <c r="G46" s="83">
        <v>41704</v>
      </c>
      <c r="H46" s="83">
        <v>494474</v>
      </c>
      <c r="K46" s="82">
        <v>44</v>
      </c>
      <c r="L46" s="83">
        <v>55591</v>
      </c>
      <c r="M46" s="83">
        <v>659133</v>
      </c>
    </row>
    <row r="47" spans="1:13" ht="12">
      <c r="A47" s="79">
        <v>45</v>
      </c>
      <c r="B47" s="80" t="s">
        <v>560</v>
      </c>
      <c r="C47" s="80">
        <v>93</v>
      </c>
      <c r="F47" s="82">
        <v>45</v>
      </c>
      <c r="G47" s="83">
        <v>44262</v>
      </c>
      <c r="H47" s="83">
        <v>538736</v>
      </c>
      <c r="K47" s="82">
        <v>45</v>
      </c>
      <c r="L47" s="83">
        <v>59001</v>
      </c>
      <c r="M47" s="83">
        <v>718134</v>
      </c>
    </row>
    <row r="48" spans="1:13" ht="12">
      <c r="A48" s="79">
        <v>46</v>
      </c>
      <c r="B48" s="80">
        <v>4</v>
      </c>
      <c r="C48" s="80">
        <v>97</v>
      </c>
      <c r="F48" s="82">
        <v>46</v>
      </c>
      <c r="G48" s="83">
        <v>46907</v>
      </c>
      <c r="H48" s="83">
        <v>585643</v>
      </c>
      <c r="K48" s="82">
        <v>46</v>
      </c>
      <c r="L48" s="83">
        <v>62527</v>
      </c>
      <c r="M48" s="83">
        <v>780661</v>
      </c>
    </row>
    <row r="49" spans="1:13" ht="12">
      <c r="A49" s="79">
        <v>47</v>
      </c>
      <c r="B49" s="80">
        <v>3</v>
      </c>
      <c r="C49" s="80">
        <v>100</v>
      </c>
      <c r="F49" s="82">
        <v>47</v>
      </c>
      <c r="G49" s="83">
        <v>49641</v>
      </c>
      <c r="H49" s="83">
        <v>635284</v>
      </c>
      <c r="K49" s="82">
        <v>47</v>
      </c>
      <c r="L49" s="83">
        <v>66171</v>
      </c>
      <c r="M49" s="83">
        <v>846832</v>
      </c>
    </row>
    <row r="50" spans="1:13" ht="12">
      <c r="A50" s="79">
        <v>48</v>
      </c>
      <c r="B50" s="80" t="s">
        <v>560</v>
      </c>
      <c r="C50" s="80">
        <v>100</v>
      </c>
      <c r="F50" s="82">
        <v>48</v>
      </c>
      <c r="G50" s="83">
        <v>52464</v>
      </c>
      <c r="H50" s="83">
        <v>687748</v>
      </c>
      <c r="K50" s="82">
        <v>48</v>
      </c>
      <c r="L50" s="83">
        <v>69935</v>
      </c>
      <c r="M50" s="83">
        <v>916767</v>
      </c>
    </row>
    <row r="51" spans="1:13" ht="12">
      <c r="A51" s="79">
        <v>49</v>
      </c>
      <c r="B51" s="80">
        <v>3</v>
      </c>
      <c r="C51" s="80">
        <v>103</v>
      </c>
      <c r="F51" s="82">
        <v>49</v>
      </c>
      <c r="G51" s="83">
        <v>55381</v>
      </c>
      <c r="H51" s="83">
        <v>743129</v>
      </c>
      <c r="K51" s="82">
        <v>49</v>
      </c>
      <c r="L51" s="83">
        <v>73823</v>
      </c>
      <c r="M51" s="83">
        <v>990590</v>
      </c>
    </row>
    <row r="52" spans="1:13" ht="12">
      <c r="A52" s="79">
        <v>50</v>
      </c>
      <c r="B52" s="80">
        <v>4</v>
      </c>
      <c r="C52" s="80">
        <v>107</v>
      </c>
      <c r="F52" s="82">
        <v>50</v>
      </c>
      <c r="G52" s="83">
        <v>58387</v>
      </c>
      <c r="H52" s="83">
        <v>801516</v>
      </c>
      <c r="K52" s="82">
        <v>50</v>
      </c>
      <c r="L52" s="83">
        <v>77830</v>
      </c>
      <c r="M52" s="83">
        <v>1068420</v>
      </c>
    </row>
    <row r="53" spans="1:13" ht="12">
      <c r="A53" s="79">
        <v>51</v>
      </c>
      <c r="B53" s="80" t="s">
        <v>560</v>
      </c>
      <c r="C53" s="80">
        <v>107</v>
      </c>
      <c r="F53" s="82">
        <v>51</v>
      </c>
      <c r="G53" s="83">
        <v>61488</v>
      </c>
      <c r="H53" s="83">
        <v>863004</v>
      </c>
      <c r="K53" s="82">
        <v>51</v>
      </c>
      <c r="L53" s="83">
        <v>81964</v>
      </c>
      <c r="M53" s="83">
        <v>1150384</v>
      </c>
    </row>
    <row r="54" spans="1:13" ht="12">
      <c r="A54" s="79">
        <v>52</v>
      </c>
      <c r="B54" s="80">
        <v>3</v>
      </c>
      <c r="C54" s="80">
        <v>110</v>
      </c>
      <c r="F54" s="82">
        <v>52</v>
      </c>
      <c r="G54" s="83">
        <v>67917</v>
      </c>
      <c r="H54" s="83">
        <v>930921</v>
      </c>
      <c r="K54" s="82">
        <v>52</v>
      </c>
      <c r="L54" s="83">
        <v>90533</v>
      </c>
      <c r="M54" s="83">
        <v>1240917</v>
      </c>
    </row>
    <row r="55" spans="1:13" ht="12">
      <c r="A55" s="79">
        <v>53</v>
      </c>
      <c r="B55" s="80">
        <v>3</v>
      </c>
      <c r="C55" s="80">
        <v>113</v>
      </c>
      <c r="F55" s="82">
        <v>53</v>
      </c>
      <c r="G55" s="83">
        <v>71537</v>
      </c>
      <c r="H55" s="83">
        <v>1002458</v>
      </c>
      <c r="K55" s="82">
        <v>53</v>
      </c>
      <c r="L55" s="83">
        <v>95359</v>
      </c>
      <c r="M55" s="83">
        <v>1336276</v>
      </c>
    </row>
    <row r="56" spans="1:13" ht="12">
      <c r="A56" s="79">
        <v>54</v>
      </c>
      <c r="B56" s="80" t="s">
        <v>560</v>
      </c>
      <c r="C56" s="80">
        <v>113</v>
      </c>
      <c r="F56" s="82">
        <v>54</v>
      </c>
      <c r="G56" s="83">
        <v>75271</v>
      </c>
      <c r="H56" s="83">
        <v>1077729</v>
      </c>
      <c r="K56" s="82">
        <v>54</v>
      </c>
      <c r="L56" s="83">
        <v>100336</v>
      </c>
      <c r="M56" s="83">
        <v>1436612</v>
      </c>
    </row>
    <row r="57" spans="1:13" ht="12">
      <c r="A57" s="79">
        <v>55</v>
      </c>
      <c r="B57" s="80">
        <v>3</v>
      </c>
      <c r="C57" s="80">
        <v>116</v>
      </c>
      <c r="F57" s="82">
        <v>55</v>
      </c>
      <c r="G57" s="83">
        <v>79117</v>
      </c>
      <c r="H57" s="83">
        <v>1156846</v>
      </c>
      <c r="K57" s="82">
        <v>55</v>
      </c>
      <c r="L57" s="83">
        <v>105463</v>
      </c>
      <c r="M57" s="83">
        <v>1542075</v>
      </c>
    </row>
    <row r="58" spans="1:13" ht="12">
      <c r="A58" s="79">
        <v>56</v>
      </c>
      <c r="B58" s="80">
        <v>2</v>
      </c>
      <c r="C58" s="80">
        <v>118</v>
      </c>
      <c r="F58" s="82">
        <v>56</v>
      </c>
      <c r="G58" s="83">
        <v>83073</v>
      </c>
      <c r="H58" s="83">
        <v>1239919</v>
      </c>
      <c r="K58" s="82">
        <v>56</v>
      </c>
      <c r="L58" s="83">
        <v>110736</v>
      </c>
      <c r="M58" s="83">
        <v>1652811</v>
      </c>
    </row>
    <row r="59" spans="1:13" ht="12">
      <c r="A59" s="79">
        <v>57</v>
      </c>
      <c r="B59" s="80">
        <v>1</v>
      </c>
      <c r="C59" s="80">
        <v>119</v>
      </c>
      <c r="F59" s="82">
        <v>57</v>
      </c>
      <c r="G59" s="83">
        <v>87137</v>
      </c>
      <c r="H59" s="83">
        <v>1327056</v>
      </c>
      <c r="K59" s="82">
        <v>57</v>
      </c>
      <c r="L59" s="83">
        <v>116154</v>
      </c>
      <c r="M59" s="83">
        <v>1768965</v>
      </c>
    </row>
    <row r="60" spans="1:13" ht="12">
      <c r="A60" s="79">
        <v>58</v>
      </c>
      <c r="B60" s="80">
        <v>3</v>
      </c>
      <c r="C60" s="80">
        <v>122</v>
      </c>
      <c r="F60" s="82">
        <v>58</v>
      </c>
      <c r="G60" s="83">
        <v>91308</v>
      </c>
      <c r="H60" s="83">
        <v>1418364</v>
      </c>
      <c r="K60" s="82">
        <v>58</v>
      </c>
      <c r="L60" s="83">
        <v>121714</v>
      </c>
      <c r="M60" s="83">
        <v>1890679</v>
      </c>
    </row>
    <row r="61" spans="1:13" ht="12">
      <c r="A61" s="79">
        <v>59</v>
      </c>
      <c r="B61" s="80">
        <v>2</v>
      </c>
      <c r="C61" s="80">
        <v>124</v>
      </c>
      <c r="F61" s="82">
        <v>59</v>
      </c>
      <c r="G61" s="83">
        <v>95585</v>
      </c>
      <c r="H61" s="83">
        <v>1513949</v>
      </c>
      <c r="K61" s="82">
        <v>59</v>
      </c>
      <c r="L61" s="83">
        <v>127415</v>
      </c>
      <c r="M61" s="83">
        <v>2018094</v>
      </c>
    </row>
    <row r="62" spans="1:13" ht="12">
      <c r="A62" s="79">
        <v>60</v>
      </c>
      <c r="B62" s="80">
        <v>2</v>
      </c>
      <c r="C62" s="80">
        <v>126</v>
      </c>
      <c r="F62" s="82">
        <v>60</v>
      </c>
      <c r="G62" s="84">
        <v>99971</v>
      </c>
      <c r="H62" s="84">
        <v>1613920</v>
      </c>
      <c r="K62" s="82">
        <v>60</v>
      </c>
      <c r="L62" s="83">
        <v>133261</v>
      </c>
      <c r="M62" s="83">
        <v>2151355</v>
      </c>
    </row>
    <row r="63" spans="1:13" ht="12">
      <c r="A63" s="79">
        <v>61</v>
      </c>
      <c r="B63" s="85">
        <v>3</v>
      </c>
      <c r="C63" s="80">
        <v>129</v>
      </c>
      <c r="F63" s="82">
        <v>61</v>
      </c>
      <c r="G63" s="84">
        <v>104464</v>
      </c>
      <c r="H63" s="84">
        <v>1718384</v>
      </c>
      <c r="K63" s="82">
        <v>61</v>
      </c>
      <c r="L63" s="83">
        <v>139251</v>
      </c>
      <c r="M63" s="83">
        <v>2290606</v>
      </c>
    </row>
    <row r="64" spans="1:13" s="86" customFormat="1" ht="12">
      <c r="A64" s="79">
        <v>62</v>
      </c>
      <c r="B64" s="85">
        <v>2</v>
      </c>
      <c r="C64" s="80">
        <v>131</v>
      </c>
      <c r="D64" s="81"/>
      <c r="F64" s="82">
        <v>62</v>
      </c>
      <c r="G64" s="84">
        <v>109062</v>
      </c>
      <c r="H64" s="84">
        <v>1827446</v>
      </c>
      <c r="K64" s="82">
        <v>62</v>
      </c>
      <c r="L64" s="83">
        <v>145380</v>
      </c>
      <c r="M64" s="83">
        <v>2435986</v>
      </c>
    </row>
    <row r="65" spans="1:13" s="86" customFormat="1" ht="12">
      <c r="A65" s="79">
        <v>63</v>
      </c>
      <c r="B65" s="85">
        <v>1</v>
      </c>
      <c r="C65" s="80">
        <v>132</v>
      </c>
      <c r="D65" s="81"/>
      <c r="F65" s="82">
        <v>63</v>
      </c>
      <c r="G65" s="84">
        <v>113764</v>
      </c>
      <c r="H65" s="84">
        <v>1941210</v>
      </c>
      <c r="K65" s="82">
        <v>63</v>
      </c>
      <c r="L65" s="83">
        <v>151647</v>
      </c>
      <c r="M65" s="83">
        <v>2587633</v>
      </c>
    </row>
    <row r="66" spans="1:13" s="86" customFormat="1" ht="12">
      <c r="A66" s="79">
        <v>64</v>
      </c>
      <c r="B66" s="87">
        <v>2</v>
      </c>
      <c r="C66" s="80">
        <v>134</v>
      </c>
      <c r="D66" s="81"/>
      <c r="F66" s="82">
        <v>64</v>
      </c>
      <c r="G66" s="84">
        <v>118569</v>
      </c>
      <c r="H66" s="84">
        <v>2059779</v>
      </c>
      <c r="K66" s="82">
        <v>64</v>
      </c>
      <c r="L66" s="83">
        <v>158052</v>
      </c>
      <c r="M66" s="83">
        <v>2745685</v>
      </c>
    </row>
    <row r="67" spans="1:13" s="86" customFormat="1" ht="12">
      <c r="A67" s="79">
        <v>65</v>
      </c>
      <c r="B67" s="87">
        <v>2</v>
      </c>
      <c r="C67" s="80">
        <v>136</v>
      </c>
      <c r="D67" s="81"/>
      <c r="F67" s="82">
        <v>65</v>
      </c>
      <c r="G67" s="84">
        <v>123479</v>
      </c>
      <c r="H67" s="84">
        <v>2183258</v>
      </c>
      <c r="K67" s="82">
        <v>65</v>
      </c>
      <c r="L67" s="83">
        <v>164598</v>
      </c>
      <c r="M67" s="83">
        <v>2910283</v>
      </c>
    </row>
    <row r="68" spans="1:13" s="86" customFormat="1" ht="12">
      <c r="A68" s="79">
        <v>66</v>
      </c>
      <c r="B68" s="87">
        <v>2</v>
      </c>
      <c r="C68" s="80">
        <v>138</v>
      </c>
      <c r="D68" s="81"/>
      <c r="F68" s="82">
        <v>66</v>
      </c>
      <c r="G68" s="84">
        <v>128492</v>
      </c>
      <c r="H68" s="84">
        <v>2311750</v>
      </c>
      <c r="K68" s="82">
        <v>66</v>
      </c>
      <c r="L68" s="83">
        <v>171280</v>
      </c>
      <c r="M68" s="83">
        <v>3081563</v>
      </c>
    </row>
    <row r="69" spans="1:13" s="86" customFormat="1" ht="12">
      <c r="A69" s="79">
        <v>67</v>
      </c>
      <c r="B69" s="87">
        <v>3</v>
      </c>
      <c r="C69" s="80">
        <v>141</v>
      </c>
      <c r="D69" s="81"/>
      <c r="F69" s="82">
        <v>67</v>
      </c>
      <c r="G69" s="84">
        <v>133606</v>
      </c>
      <c r="H69" s="84">
        <v>2445356</v>
      </c>
      <c r="K69" s="82">
        <v>67</v>
      </c>
      <c r="L69" s="83">
        <v>178097</v>
      </c>
      <c r="M69" s="83">
        <v>3259660</v>
      </c>
    </row>
    <row r="70" spans="1:13" s="86" customFormat="1" ht="12">
      <c r="A70" s="79">
        <v>68</v>
      </c>
      <c r="B70" s="88">
        <v>3</v>
      </c>
      <c r="C70" s="80">
        <v>144</v>
      </c>
      <c r="D70" s="81"/>
      <c r="F70" s="82">
        <v>68</v>
      </c>
      <c r="G70" s="84">
        <v>138820</v>
      </c>
      <c r="H70" s="84">
        <v>2584176</v>
      </c>
      <c r="K70" s="82">
        <v>68</v>
      </c>
      <c r="L70" s="83">
        <v>185047</v>
      </c>
      <c r="M70" s="83">
        <v>3444707</v>
      </c>
    </row>
    <row r="71" spans="1:13" ht="12">
      <c r="A71" s="79">
        <v>69</v>
      </c>
      <c r="B71" s="88">
        <v>2</v>
      </c>
      <c r="C71" s="80">
        <v>146</v>
      </c>
      <c r="F71" s="82">
        <v>69</v>
      </c>
      <c r="G71" s="84">
        <v>144133</v>
      </c>
      <c r="H71" s="84">
        <v>2728309</v>
      </c>
      <c r="K71" s="82">
        <v>69</v>
      </c>
      <c r="L71" s="83">
        <v>192129</v>
      </c>
      <c r="M71" s="83">
        <v>3636836</v>
      </c>
    </row>
    <row r="72" spans="1:13" ht="12">
      <c r="A72" s="79">
        <v>70</v>
      </c>
      <c r="B72" s="88">
        <v>2</v>
      </c>
      <c r="C72" s="80">
        <v>148</v>
      </c>
      <c r="F72" s="82">
        <v>70</v>
      </c>
      <c r="G72" s="84">
        <v>149547</v>
      </c>
      <c r="H72" s="84">
        <v>2877856</v>
      </c>
      <c r="K72" s="82">
        <v>70</v>
      </c>
      <c r="L72" s="83">
        <v>199346</v>
      </c>
      <c r="M72" s="83">
        <v>3836182</v>
      </c>
    </row>
    <row r="73" spans="1:13" ht="12">
      <c r="A73" s="79">
        <v>71</v>
      </c>
      <c r="B73" s="88">
        <v>3</v>
      </c>
      <c r="C73" s="80">
        <v>151</v>
      </c>
      <c r="F73" s="82">
        <v>71</v>
      </c>
      <c r="G73" s="84">
        <v>155060</v>
      </c>
      <c r="H73" s="84">
        <v>3032916</v>
      </c>
      <c r="K73" s="82">
        <v>71</v>
      </c>
      <c r="L73" s="83">
        <v>199346</v>
      </c>
      <c r="M73" s="83">
        <v>4035528</v>
      </c>
    </row>
    <row r="74" spans="1:13" ht="12">
      <c r="A74" s="79">
        <v>72</v>
      </c>
      <c r="B74" s="88">
        <v>1</v>
      </c>
      <c r="C74" s="80">
        <v>152</v>
      </c>
      <c r="F74" s="82">
        <v>72</v>
      </c>
      <c r="G74" s="84">
        <v>160688</v>
      </c>
      <c r="H74" s="84">
        <v>3193604</v>
      </c>
      <c r="K74" s="82">
        <v>72</v>
      </c>
      <c r="L74" s="83">
        <v>199346</v>
      </c>
      <c r="M74" s="83">
        <v>4234874</v>
      </c>
    </row>
    <row r="75" spans="1:13" ht="12">
      <c r="A75" s="79">
        <v>73</v>
      </c>
      <c r="B75" s="88">
        <v>2</v>
      </c>
      <c r="C75" s="80">
        <v>154</v>
      </c>
      <c r="F75" s="82">
        <v>73</v>
      </c>
      <c r="G75" s="84">
        <v>166466</v>
      </c>
      <c r="H75" s="84">
        <v>3360070</v>
      </c>
      <c r="K75" s="82">
        <v>73</v>
      </c>
      <c r="L75" s="83">
        <v>199346</v>
      </c>
      <c r="M75" s="83">
        <v>4434220</v>
      </c>
    </row>
    <row r="76" spans="1:13" ht="12">
      <c r="A76" s="79">
        <v>74</v>
      </c>
      <c r="B76" s="88">
        <v>2</v>
      </c>
      <c r="C76" s="80">
        <v>156</v>
      </c>
      <c r="F76" s="82">
        <v>74</v>
      </c>
      <c r="G76" s="84">
        <v>172442</v>
      </c>
      <c r="H76" s="84">
        <v>3532512</v>
      </c>
      <c r="K76" s="82">
        <v>74</v>
      </c>
      <c r="L76" s="83">
        <v>199346</v>
      </c>
      <c r="M76" s="83">
        <v>4633566</v>
      </c>
    </row>
    <row r="77" spans="1:13" ht="12">
      <c r="A77" s="79">
        <v>75</v>
      </c>
      <c r="B77" s="88">
        <v>2</v>
      </c>
      <c r="C77" s="80">
        <v>158</v>
      </c>
      <c r="F77" s="82">
        <v>75</v>
      </c>
      <c r="G77" s="84">
        <v>178667</v>
      </c>
      <c r="H77" s="84">
        <v>3711179</v>
      </c>
      <c r="K77" s="82">
        <v>75</v>
      </c>
      <c r="L77" s="83">
        <v>199346</v>
      </c>
      <c r="M77" s="83">
        <v>4832912</v>
      </c>
    </row>
    <row r="78" spans="1:13" ht="12">
      <c r="A78" s="79">
        <v>76</v>
      </c>
      <c r="B78" s="88">
        <v>3</v>
      </c>
      <c r="C78" s="80">
        <v>161</v>
      </c>
      <c r="F78" s="82">
        <v>76</v>
      </c>
      <c r="G78" s="84">
        <v>185192</v>
      </c>
      <c r="H78" s="84">
        <v>3896371</v>
      </c>
      <c r="K78" s="82">
        <v>76</v>
      </c>
      <c r="L78" s="83">
        <v>199346</v>
      </c>
      <c r="M78" s="83">
        <v>5032258</v>
      </c>
    </row>
    <row r="79" spans="1:13" ht="12">
      <c r="A79" s="79">
        <v>77</v>
      </c>
      <c r="B79" s="88">
        <v>2</v>
      </c>
      <c r="C79" s="80">
        <v>163</v>
      </c>
      <c r="F79" s="82">
        <v>77</v>
      </c>
      <c r="G79" s="84">
        <v>192068</v>
      </c>
      <c r="H79" s="84">
        <v>4088439</v>
      </c>
      <c r="K79" s="82">
        <v>77</v>
      </c>
      <c r="L79" s="83">
        <v>199346</v>
      </c>
      <c r="M79" s="83">
        <v>5231604</v>
      </c>
    </row>
    <row r="80" spans="1:13" ht="12">
      <c r="A80" s="79">
        <v>78</v>
      </c>
      <c r="B80" s="88">
        <v>2</v>
      </c>
      <c r="C80" s="80">
        <v>165</v>
      </c>
      <c r="F80" s="82">
        <v>78</v>
      </c>
      <c r="G80" s="84">
        <v>199346</v>
      </c>
      <c r="H80" s="84">
        <v>4287785</v>
      </c>
      <c r="K80" s="82">
        <v>78</v>
      </c>
      <c r="L80" s="83">
        <v>199346</v>
      </c>
      <c r="M80" s="83">
        <v>5430950</v>
      </c>
    </row>
    <row r="81" spans="1:13" ht="12">
      <c r="A81" s="79">
        <v>79</v>
      </c>
      <c r="B81" s="88">
        <v>2</v>
      </c>
      <c r="C81" s="80">
        <v>167</v>
      </c>
      <c r="F81" s="82">
        <v>79</v>
      </c>
      <c r="G81" s="84">
        <v>199346</v>
      </c>
      <c r="H81" s="84">
        <v>4487131</v>
      </c>
      <c r="K81" s="82">
        <v>79</v>
      </c>
      <c r="L81" s="83">
        <v>199346</v>
      </c>
      <c r="M81" s="83">
        <v>5630296</v>
      </c>
    </row>
    <row r="82" spans="1:13" ht="12">
      <c r="A82" s="79">
        <v>80</v>
      </c>
      <c r="B82" s="88">
        <v>3</v>
      </c>
      <c r="C82" s="80">
        <v>170</v>
      </c>
      <c r="F82" s="82">
        <v>80</v>
      </c>
      <c r="G82" s="84">
        <v>199346</v>
      </c>
      <c r="H82" s="84">
        <v>4686477</v>
      </c>
      <c r="K82" s="82">
        <v>80</v>
      </c>
      <c r="L82" s="83">
        <v>199346</v>
      </c>
      <c r="M82" s="83">
        <v>5829642</v>
      </c>
    </row>
    <row r="83" spans="1:13" ht="12">
      <c r="A83" s="79">
        <v>81</v>
      </c>
      <c r="B83" s="88">
        <v>1</v>
      </c>
      <c r="C83" s="80">
        <v>171</v>
      </c>
      <c r="F83" s="82">
        <v>81</v>
      </c>
      <c r="G83" s="84">
        <v>199346</v>
      </c>
      <c r="H83" s="84">
        <v>4885823</v>
      </c>
      <c r="K83" s="82">
        <v>81</v>
      </c>
      <c r="L83" s="83">
        <v>199346</v>
      </c>
      <c r="M83" s="83">
        <v>6028988</v>
      </c>
    </row>
    <row r="84" spans="1:13" ht="12">
      <c r="A84" s="79">
        <v>82</v>
      </c>
      <c r="B84" s="88">
        <v>2</v>
      </c>
      <c r="C84" s="80">
        <v>173</v>
      </c>
      <c r="F84" s="82">
        <v>82</v>
      </c>
      <c r="G84" s="84">
        <v>199346</v>
      </c>
      <c r="H84" s="84">
        <v>5085169</v>
      </c>
      <c r="K84" s="82">
        <v>82</v>
      </c>
      <c r="L84" s="83">
        <v>199346</v>
      </c>
      <c r="M84" s="83">
        <v>6228334</v>
      </c>
    </row>
    <row r="85" spans="1:13" ht="12">
      <c r="A85" s="79">
        <v>83</v>
      </c>
      <c r="B85" s="88">
        <v>2</v>
      </c>
      <c r="C85" s="80">
        <v>175</v>
      </c>
      <c r="F85" s="82">
        <v>83</v>
      </c>
      <c r="G85" s="84">
        <v>199346</v>
      </c>
      <c r="H85" s="84">
        <v>5284515</v>
      </c>
      <c r="K85" s="82">
        <v>83</v>
      </c>
      <c r="L85" s="83">
        <v>199346</v>
      </c>
      <c r="M85" s="83">
        <v>6427680</v>
      </c>
    </row>
    <row r="86" spans="1:13" ht="12">
      <c r="A86" s="79">
        <v>84</v>
      </c>
      <c r="B86" s="88">
        <v>2</v>
      </c>
      <c r="C86" s="80">
        <v>177</v>
      </c>
      <c r="F86" s="82">
        <v>84</v>
      </c>
      <c r="G86" s="84">
        <v>199346</v>
      </c>
      <c r="H86" s="84">
        <v>5483861</v>
      </c>
      <c r="K86" s="82">
        <v>84</v>
      </c>
      <c r="L86" s="83">
        <v>199346</v>
      </c>
      <c r="M86" s="83">
        <v>6627026</v>
      </c>
    </row>
    <row r="87" spans="1:13" ht="12">
      <c r="A87" s="79">
        <v>85</v>
      </c>
      <c r="B87" s="88">
        <v>2</v>
      </c>
      <c r="C87" s="80">
        <v>179</v>
      </c>
      <c r="F87" s="82">
        <v>85</v>
      </c>
      <c r="G87" s="84">
        <v>199346</v>
      </c>
      <c r="H87" s="84">
        <v>5683207</v>
      </c>
      <c r="K87" s="82">
        <v>85</v>
      </c>
      <c r="L87" s="83">
        <v>199346</v>
      </c>
      <c r="M87" s="83">
        <v>6826372</v>
      </c>
    </row>
    <row r="88" spans="1:13" ht="12">
      <c r="A88" s="79">
        <v>86</v>
      </c>
      <c r="B88" s="88">
        <v>1</v>
      </c>
      <c r="C88" s="80">
        <v>180</v>
      </c>
      <c r="F88" s="82">
        <v>86</v>
      </c>
      <c r="G88" s="84">
        <v>249346</v>
      </c>
      <c r="H88" s="84">
        <v>5932553</v>
      </c>
      <c r="K88" s="82">
        <v>86</v>
      </c>
      <c r="L88" s="83">
        <v>249346</v>
      </c>
      <c r="M88" s="83">
        <v>7075718</v>
      </c>
    </row>
    <row r="89" spans="1:13" ht="12">
      <c r="A89" s="79">
        <v>87</v>
      </c>
      <c r="B89" s="88">
        <v>2</v>
      </c>
      <c r="C89" s="80">
        <v>182</v>
      </c>
      <c r="F89" s="82">
        <v>87</v>
      </c>
      <c r="G89" s="84">
        <v>299346</v>
      </c>
      <c r="H89" s="84">
        <v>6231899</v>
      </c>
      <c r="K89" s="82">
        <v>87</v>
      </c>
      <c r="L89" s="83">
        <v>299346</v>
      </c>
      <c r="M89" s="83">
        <v>7375064</v>
      </c>
    </row>
    <row r="90" spans="1:13" ht="12">
      <c r="A90" s="79">
        <v>88</v>
      </c>
      <c r="B90" s="88">
        <v>1</v>
      </c>
      <c r="C90" s="80">
        <v>183</v>
      </c>
      <c r="F90" s="82">
        <v>88</v>
      </c>
      <c r="G90" s="84">
        <v>349346</v>
      </c>
      <c r="H90" s="84">
        <v>6581245</v>
      </c>
      <c r="K90" s="82">
        <v>88</v>
      </c>
      <c r="L90" s="83">
        <v>349346</v>
      </c>
      <c r="M90" s="83">
        <v>7724410</v>
      </c>
    </row>
    <row r="91" spans="1:13" ht="12">
      <c r="A91" s="79">
        <v>89</v>
      </c>
      <c r="B91" s="88">
        <v>1</v>
      </c>
      <c r="C91" s="80">
        <v>184</v>
      </c>
      <c r="F91" s="82">
        <v>89</v>
      </c>
      <c r="G91" s="84">
        <v>399346</v>
      </c>
      <c r="H91" s="84">
        <v>6980591</v>
      </c>
      <c r="K91" s="82">
        <v>89</v>
      </c>
      <c r="L91" s="83">
        <v>399346</v>
      </c>
      <c r="M91" s="83">
        <v>8123756</v>
      </c>
    </row>
    <row r="92" spans="1:13" ht="12">
      <c r="A92" s="79">
        <v>90</v>
      </c>
      <c r="B92" s="88">
        <v>2</v>
      </c>
      <c r="C92" s="80">
        <v>186</v>
      </c>
      <c r="F92" s="82">
        <v>90</v>
      </c>
      <c r="G92" s="84">
        <v>449346</v>
      </c>
      <c r="H92" s="84">
        <v>7429937</v>
      </c>
      <c r="K92" s="82">
        <v>90</v>
      </c>
      <c r="L92" s="83">
        <v>449346</v>
      </c>
      <c r="M92" s="83">
        <v>8573102</v>
      </c>
    </row>
    <row r="93" spans="1:13" ht="12">
      <c r="A93" s="79">
        <v>91</v>
      </c>
      <c r="B93" s="88">
        <v>1</v>
      </c>
      <c r="C93" s="80">
        <v>187</v>
      </c>
      <c r="F93" s="82">
        <v>91</v>
      </c>
      <c r="G93" s="84">
        <v>599346</v>
      </c>
      <c r="H93" s="84">
        <v>8029283</v>
      </c>
      <c r="K93" s="82">
        <v>91</v>
      </c>
      <c r="L93" s="84">
        <v>599346</v>
      </c>
      <c r="M93" s="83">
        <v>9172448</v>
      </c>
    </row>
    <row r="94" spans="1:13" ht="12">
      <c r="A94" s="79">
        <v>92</v>
      </c>
      <c r="B94" s="88">
        <v>1</v>
      </c>
      <c r="C94" s="80">
        <v>188</v>
      </c>
      <c r="F94" s="82">
        <v>92</v>
      </c>
      <c r="G94" s="84">
        <v>749346</v>
      </c>
      <c r="H94" s="84">
        <v>8778629</v>
      </c>
      <c r="K94" s="82">
        <v>92</v>
      </c>
      <c r="L94" s="84">
        <v>749346</v>
      </c>
      <c r="M94" s="83">
        <v>9921794</v>
      </c>
    </row>
    <row r="95" spans="1:13" ht="12">
      <c r="A95" s="79">
        <v>93</v>
      </c>
      <c r="B95" s="88">
        <v>2</v>
      </c>
      <c r="C95" s="80">
        <v>190</v>
      </c>
      <c r="F95" s="82">
        <v>93</v>
      </c>
      <c r="G95" s="84">
        <v>959346</v>
      </c>
      <c r="H95" s="84">
        <v>9737975</v>
      </c>
      <c r="K95" s="82">
        <v>93</v>
      </c>
      <c r="L95" s="84">
        <v>959346</v>
      </c>
      <c r="M95" s="83">
        <v>10881140</v>
      </c>
    </row>
    <row r="96" spans="1:13" ht="12">
      <c r="A96" s="79">
        <v>94</v>
      </c>
      <c r="B96" s="88">
        <v>2</v>
      </c>
      <c r="C96" s="80">
        <v>192</v>
      </c>
      <c r="F96" s="82">
        <v>94</v>
      </c>
      <c r="G96" s="84">
        <v>959346</v>
      </c>
      <c r="H96" s="84">
        <v>10697321</v>
      </c>
      <c r="K96" s="82">
        <v>94</v>
      </c>
      <c r="L96" s="84">
        <v>959346</v>
      </c>
      <c r="M96" s="83">
        <v>11840486</v>
      </c>
    </row>
    <row r="97" spans="1:13" ht="12">
      <c r="A97" s="79">
        <v>95</v>
      </c>
      <c r="B97" s="88">
        <v>2</v>
      </c>
      <c r="C97" s="80">
        <v>194</v>
      </c>
      <c r="F97" s="82">
        <v>95</v>
      </c>
      <c r="G97" s="84">
        <v>959346</v>
      </c>
      <c r="H97" s="84">
        <v>11656667</v>
      </c>
      <c r="K97" s="82">
        <v>95</v>
      </c>
      <c r="L97" s="84">
        <v>959346</v>
      </c>
      <c r="M97" s="83">
        <v>12799832</v>
      </c>
    </row>
    <row r="98" spans="1:13" ht="12">
      <c r="A98" s="79">
        <v>96</v>
      </c>
      <c r="B98" s="88">
        <v>1</v>
      </c>
      <c r="C98" s="80">
        <v>195</v>
      </c>
      <c r="F98" s="82">
        <v>96</v>
      </c>
      <c r="G98" s="84">
        <v>959346</v>
      </c>
      <c r="H98" s="84">
        <v>12616013</v>
      </c>
      <c r="K98" s="82">
        <v>96</v>
      </c>
      <c r="L98" s="84">
        <v>959346</v>
      </c>
      <c r="M98" s="83">
        <v>13759178</v>
      </c>
    </row>
    <row r="99" spans="1:13" ht="12">
      <c r="A99" s="79">
        <v>97</v>
      </c>
      <c r="B99" s="93">
        <v>2</v>
      </c>
      <c r="C99" s="94">
        <v>197</v>
      </c>
      <c r="D99" s="95"/>
      <c r="E99" s="95"/>
      <c r="F99" s="82">
        <v>97</v>
      </c>
      <c r="G99" s="96">
        <v>959346</v>
      </c>
      <c r="H99" s="96">
        <v>13575359</v>
      </c>
      <c r="I99" s="97"/>
      <c r="J99" s="97"/>
      <c r="K99" s="82">
        <v>97</v>
      </c>
      <c r="L99" s="96">
        <v>959346</v>
      </c>
      <c r="M99" s="98">
        <v>14718524</v>
      </c>
    </row>
    <row r="100" spans="1:13" ht="12">
      <c r="A100" s="79">
        <v>98</v>
      </c>
      <c r="B100" s="93">
        <v>2</v>
      </c>
      <c r="C100" s="94">
        <v>199</v>
      </c>
      <c r="D100" s="95"/>
      <c r="E100" s="95"/>
      <c r="F100" s="82">
        <v>98</v>
      </c>
      <c r="G100" s="96">
        <v>959346</v>
      </c>
      <c r="H100" s="96">
        <v>14534705</v>
      </c>
      <c r="I100" s="97"/>
      <c r="J100" s="97"/>
      <c r="K100" s="82">
        <v>98</v>
      </c>
      <c r="L100" s="96">
        <v>959346</v>
      </c>
      <c r="M100" s="98">
        <v>15677870</v>
      </c>
    </row>
    <row r="101" spans="1:13" ht="12">
      <c r="A101" s="79">
        <v>99</v>
      </c>
      <c r="B101" s="93">
        <v>1</v>
      </c>
      <c r="C101" s="94">
        <v>200</v>
      </c>
      <c r="D101" s="95"/>
      <c r="E101" s="95"/>
      <c r="F101" s="82">
        <v>99</v>
      </c>
      <c r="G101" s="96">
        <v>959346</v>
      </c>
      <c r="H101" s="96">
        <v>15494051</v>
      </c>
      <c r="I101" s="97"/>
      <c r="J101" s="97"/>
      <c r="K101" s="82">
        <v>99</v>
      </c>
      <c r="L101" s="96">
        <v>959346</v>
      </c>
      <c r="M101" s="98">
        <v>16637216</v>
      </c>
    </row>
    <row r="102" spans="1:13" ht="12">
      <c r="A102" s="79">
        <v>100</v>
      </c>
      <c r="B102" s="93"/>
      <c r="C102" s="94">
        <v>200</v>
      </c>
      <c r="D102" s="95"/>
      <c r="E102" s="95"/>
      <c r="F102" s="82">
        <v>100</v>
      </c>
      <c r="G102" s="96"/>
      <c r="H102" s="96">
        <v>15494051</v>
      </c>
      <c r="I102" s="97"/>
      <c r="J102" s="97"/>
      <c r="K102" s="82">
        <v>100</v>
      </c>
      <c r="L102" s="98"/>
      <c r="M102" s="98">
        <v>16637216</v>
      </c>
    </row>
    <row r="103" spans="1:13" ht="12">
      <c r="A103" s="79">
        <v>101</v>
      </c>
      <c r="B103" s="93"/>
      <c r="C103" s="94">
        <v>200</v>
      </c>
      <c r="D103" s="95"/>
      <c r="E103" s="95"/>
      <c r="F103" s="82">
        <v>101</v>
      </c>
      <c r="G103" s="96"/>
      <c r="H103" s="96">
        <v>15494051</v>
      </c>
      <c r="I103" s="97"/>
      <c r="J103" s="97"/>
      <c r="K103" s="82">
        <v>101</v>
      </c>
      <c r="L103" s="98"/>
      <c r="M103" s="98">
        <v>16637216</v>
      </c>
    </row>
    <row r="104" spans="1:13" ht="12">
      <c r="A104" s="79">
        <v>102</v>
      </c>
      <c r="B104" s="93"/>
      <c r="C104" s="94">
        <v>200</v>
      </c>
      <c r="D104" s="95"/>
      <c r="E104" s="95"/>
      <c r="F104" s="82">
        <v>102</v>
      </c>
      <c r="G104" s="96"/>
      <c r="H104" s="96">
        <v>15494051</v>
      </c>
      <c r="I104" s="97"/>
      <c r="J104" s="97"/>
      <c r="K104" s="82">
        <v>102</v>
      </c>
      <c r="L104" s="98"/>
      <c r="M104" s="98">
        <v>16637216</v>
      </c>
    </row>
    <row r="105" spans="1:13" ht="12">
      <c r="A105" s="79">
        <v>103</v>
      </c>
      <c r="B105" s="93"/>
      <c r="C105" s="94">
        <v>200</v>
      </c>
      <c r="D105" s="95"/>
      <c r="E105" s="95"/>
      <c r="F105" s="82">
        <v>103</v>
      </c>
      <c r="G105" s="96"/>
      <c r="H105" s="96">
        <v>15494051</v>
      </c>
      <c r="I105" s="97"/>
      <c r="J105" s="97"/>
      <c r="K105" s="82">
        <v>103</v>
      </c>
      <c r="L105" s="98"/>
      <c r="M105" s="98">
        <v>16637216</v>
      </c>
    </row>
    <row r="106" spans="1:13" ht="12">
      <c r="A106" s="79">
        <v>104</v>
      </c>
      <c r="B106" s="93"/>
      <c r="C106" s="94">
        <v>200</v>
      </c>
      <c r="D106" s="95"/>
      <c r="E106" s="95"/>
      <c r="F106" s="82">
        <v>104</v>
      </c>
      <c r="G106" s="96"/>
      <c r="H106" s="96">
        <v>15494051</v>
      </c>
      <c r="I106" s="97"/>
      <c r="J106" s="97"/>
      <c r="K106" s="82">
        <v>104</v>
      </c>
      <c r="L106" s="98"/>
      <c r="M106" s="98">
        <v>16637216</v>
      </c>
    </row>
    <row r="107" spans="1:13" ht="12">
      <c r="A107" s="79">
        <v>105</v>
      </c>
      <c r="B107" s="93"/>
      <c r="C107" s="94">
        <v>200</v>
      </c>
      <c r="D107" s="95"/>
      <c r="E107" s="95"/>
      <c r="F107" s="82">
        <v>105</v>
      </c>
      <c r="G107" s="96"/>
      <c r="H107" s="96">
        <v>15494051</v>
      </c>
      <c r="I107" s="97"/>
      <c r="J107" s="97"/>
      <c r="K107" s="82">
        <v>105</v>
      </c>
      <c r="L107" s="98"/>
      <c r="M107" s="98">
        <v>16637216</v>
      </c>
    </row>
    <row r="108" spans="1:13" ht="12">
      <c r="A108" s="79">
        <v>106</v>
      </c>
      <c r="B108" s="93"/>
      <c r="C108" s="94">
        <v>200</v>
      </c>
      <c r="D108" s="95"/>
      <c r="E108" s="95"/>
      <c r="F108" s="82">
        <v>106</v>
      </c>
      <c r="G108" s="96"/>
      <c r="H108" s="96">
        <v>15494051</v>
      </c>
      <c r="I108" s="97"/>
      <c r="J108" s="97"/>
      <c r="K108" s="82">
        <v>106</v>
      </c>
      <c r="L108" s="98"/>
      <c r="M108" s="98">
        <v>16637216</v>
      </c>
    </row>
    <row r="109" spans="1:13" ht="12">
      <c r="A109" s="79">
        <v>107</v>
      </c>
      <c r="B109" s="93"/>
      <c r="C109" s="94">
        <v>200</v>
      </c>
      <c r="D109" s="95"/>
      <c r="E109" s="95"/>
      <c r="F109" s="82">
        <v>107</v>
      </c>
      <c r="G109" s="96"/>
      <c r="H109" s="96">
        <v>15494051</v>
      </c>
      <c r="I109" s="97"/>
      <c r="J109" s="97"/>
      <c r="K109" s="82">
        <v>107</v>
      </c>
      <c r="L109" s="98"/>
      <c r="M109" s="98">
        <v>16637216</v>
      </c>
    </row>
    <row r="110" spans="1:13" ht="12">
      <c r="A110" s="79">
        <v>108</v>
      </c>
      <c r="B110" s="93"/>
      <c r="C110" s="94">
        <v>200</v>
      </c>
      <c r="D110" s="95"/>
      <c r="E110" s="95"/>
      <c r="F110" s="82">
        <v>108</v>
      </c>
      <c r="G110" s="96"/>
      <c r="H110" s="96">
        <v>15494051</v>
      </c>
      <c r="I110" s="97"/>
      <c r="J110" s="97"/>
      <c r="K110" s="82">
        <v>108</v>
      </c>
      <c r="L110" s="98"/>
      <c r="M110" s="98">
        <v>16637216</v>
      </c>
    </row>
    <row r="111" spans="1:13" ht="12">
      <c r="A111" s="79">
        <v>109</v>
      </c>
      <c r="B111" s="93"/>
      <c r="C111" s="94">
        <v>200</v>
      </c>
      <c r="D111" s="95"/>
      <c r="E111" s="95"/>
      <c r="F111" s="82">
        <v>109</v>
      </c>
      <c r="G111" s="96"/>
      <c r="H111" s="96">
        <v>15494051</v>
      </c>
      <c r="I111" s="97"/>
      <c r="J111" s="97"/>
      <c r="K111" s="82">
        <v>109</v>
      </c>
      <c r="L111" s="98"/>
      <c r="M111" s="98">
        <v>16637216</v>
      </c>
    </row>
    <row r="112" spans="1:13" ht="12">
      <c r="A112" s="79">
        <v>110</v>
      </c>
      <c r="B112" s="93"/>
      <c r="C112" s="94">
        <v>200</v>
      </c>
      <c r="D112" s="95"/>
      <c r="E112" s="95"/>
      <c r="F112" s="82">
        <v>110</v>
      </c>
      <c r="G112" s="96"/>
      <c r="H112" s="96">
        <v>15494051</v>
      </c>
      <c r="I112" s="97"/>
      <c r="J112" s="97"/>
      <c r="K112" s="82">
        <v>110</v>
      </c>
      <c r="L112" s="98"/>
      <c r="M112" s="98">
        <v>16637216</v>
      </c>
    </row>
    <row r="113" spans="1:13" ht="12">
      <c r="A113" s="79"/>
      <c r="B113" s="88"/>
      <c r="C113" s="80"/>
      <c r="F113" s="82"/>
      <c r="G113" s="84"/>
      <c r="H113" s="84"/>
      <c r="K113" s="82"/>
      <c r="L113" s="83"/>
      <c r="M113" s="83"/>
    </row>
    <row r="114" spans="1:13" ht="12">
      <c r="A114" s="79"/>
      <c r="B114" s="88"/>
      <c r="C114" s="88"/>
      <c r="F114" s="82"/>
      <c r="G114" s="84"/>
      <c r="H114" s="84"/>
      <c r="K114" s="82"/>
      <c r="L114" s="84"/>
      <c r="M114" s="84"/>
    </row>
    <row r="115" spans="1:13" ht="12">
      <c r="A115" s="79"/>
      <c r="B115" s="88"/>
      <c r="C115" s="88"/>
      <c r="F115" s="82"/>
      <c r="G115" s="84"/>
      <c r="H115" s="84"/>
      <c r="K115" s="82"/>
      <c r="L115" s="84"/>
      <c r="M115" s="84"/>
    </row>
    <row r="116" spans="1:13" ht="12">
      <c r="A116" s="89"/>
      <c r="B116" s="90"/>
      <c r="C116" s="90"/>
      <c r="F116" s="82"/>
      <c r="G116" s="84"/>
      <c r="H116" s="84"/>
      <c r="K116" s="82"/>
      <c r="L116" s="84"/>
      <c r="M116" s="84"/>
    </row>
    <row r="117" spans="1:13" ht="12">
      <c r="A117" s="91"/>
      <c r="B117" s="91"/>
      <c r="C117" s="91"/>
      <c r="F117" s="91"/>
      <c r="G117" s="91"/>
      <c r="H117" s="91"/>
      <c r="K117" s="91"/>
      <c r="L117" s="91"/>
      <c r="M117" s="91"/>
    </row>
  </sheetData>
  <sheetProtection password="EFE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2015-10-27T23:53:14Z</dcterms:created>
  <dcterms:modified xsi:type="dcterms:W3CDTF">2017-07-09T07:24:55Z</dcterms:modified>
  <cp:category/>
  <cp:version/>
  <cp:contentType/>
  <cp:contentStatus/>
</cp:coreProperties>
</file>